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doimspp-my.sharepoint.com/personal/mstout_ibc_doi_gov/Documents/Home_Drive/My Documents/Website Updates/Next update/"/>
    </mc:Choice>
  </mc:AlternateContent>
  <xr:revisionPtr revIDLastSave="82" documentId="8_{BF4D653E-782C-473A-9F1C-426197121D66}" xr6:coauthVersionLast="47" xr6:coauthVersionMax="47" xr10:uidLastSave="{11783C8D-14EE-4619-91CC-26240197A080}"/>
  <bookViews>
    <workbookView xWindow="-28920" yWindow="-120" windowWidth="29040" windowHeight="17640" tabRatio="919" xr2:uid="{00000000-000D-0000-FFFF-FFFF00000000}"/>
  </bookViews>
  <sheets>
    <sheet name="start here-do not delete" sheetId="1" r:id="rId1"/>
    <sheet name="Rate Info Sheet" sheetId="19" r:id="rId2"/>
    <sheet name="Exh C actual base" sheetId="13" r:id="rId3"/>
    <sheet name="Exh C-1 IndirectCostCollection" sheetId="18" r:id="rId4"/>
    <sheet name="Exh D proposed base" sheetId="7" r:id="rId5"/>
    <sheet name="Exh E-1 actual pool" sheetId="8" r:id="rId6"/>
    <sheet name="Exh E-2 proposed pool" sheetId="9" r:id="rId7"/>
    <sheet name="Exh F reconciliation" sheetId="10" r:id="rId8"/>
    <sheet name="Exh G depreciation" sheetId="14" r:id="rId9"/>
    <sheet name="Exh H professional services" sheetId="17" r:id="rId10"/>
    <sheet name="Exh I GL of pool account" sheetId="20" r:id="rId11"/>
    <sheet name="Exh J GL of IDC revenue" sheetId="21" r:id="rId12"/>
    <sheet name="Exh B-1 Carryforward (638)" sheetId="22" r:id="rId13"/>
    <sheet name="Exh B-2 Carryforward(all other)" sheetId="23" r:id="rId14"/>
    <sheet name="Exh B-3 Carryforward" sheetId="12" r:id="rId15"/>
    <sheet name="Exh A Rate (FCF)" sheetId="3" r:id="rId16"/>
  </sheets>
  <definedNames>
    <definedName name="Entity">'start here-do not delete'!$D$28</definedName>
    <definedName name="_xlnm.Print_Area" localSheetId="15">'Exh A Rate (FCF)'!$A$1:$H$23</definedName>
    <definedName name="_xlnm.Print_Area" localSheetId="12">'Exh B-1 Carryforward (638)'!$A$1:$Q$28</definedName>
    <definedName name="_xlnm.Print_Area" localSheetId="13">'Exh B-2 Carryforward(all other)'!$A$1:$L$46</definedName>
    <definedName name="_xlnm.Print_Area" localSheetId="14">'Exh B-3 Carryforward'!$A$1:$T$40</definedName>
    <definedName name="_xlnm.Print_Area" localSheetId="2">'Exh C actual base'!$A$1:$X$214</definedName>
    <definedName name="_xlnm.Print_Area" localSheetId="3">'Exh C-1 IndirectCostCollection'!$A$1:$L$41</definedName>
    <definedName name="_xlnm.Print_Area" localSheetId="4">'Exh D proposed base'!$B$1:$P$192</definedName>
    <definedName name="_xlnm.Print_Area" localSheetId="5">'Exh E-1 actual pool'!$A$1:$Q$89</definedName>
    <definedName name="_xlnm.Print_Area" localSheetId="6">'Exh E-2 proposed pool'!$A$1:$R$85</definedName>
    <definedName name="_xlnm.Print_Area" localSheetId="7">'Exh F reconciliation'!$A$1:$F$67</definedName>
    <definedName name="_xlnm.Print_Area" localSheetId="8">'Exh G depreciation'!$A$1:$I$34</definedName>
    <definedName name="_xlnm.Print_Titles" localSheetId="2">'Exh C actual base'!$1:$9</definedName>
    <definedName name="_xlnm.Print_Titles" localSheetId="4">'Exh D proposed base'!$1:$10</definedName>
    <definedName name="_xlnm.Print_Titles" localSheetId="5">'Exh E-1 actual pool'!$4:$8</definedName>
    <definedName name="_xlnm.Print_Titles" localSheetId="6">'Exh E-2 proposed pool'!$4:$8</definedName>
    <definedName name="Z_55322F06_EF2B_4EBF_91FC_6C830D0D22C9_.wvu.PrintTitles" localSheetId="4" hidden="1">'Exh D proposed base'!$1:$9</definedName>
    <definedName name="Z_55322F06_EF2B_4EBF_91FC_6C830D0D22C9_.wvu.PrintTitles" localSheetId="5" hidden="1">'Exh E-1 actual pool'!$1:$8</definedName>
    <definedName name="Z_55322F06_EF2B_4EBF_91FC_6C830D0D22C9_.wvu.PrintTitles" localSheetId="6" hidden="1">'Exh E-2 proposed pool'!$1:$8</definedName>
    <definedName name="Z_96FAF5F8_BD57_4EDE_AC8B_7E6854529246_.wvu.PrintTitles" localSheetId="4" hidden="1">'Exh D proposed base'!$1:$9</definedName>
    <definedName name="Z_96FAF5F8_BD57_4EDE_AC8B_7E6854529246_.wvu.PrintTitles" localSheetId="5" hidden="1">'Exh E-1 actual pool'!$1:$8</definedName>
    <definedName name="Z_96FAF5F8_BD57_4EDE_AC8B_7E6854529246_.wvu.PrintTitles" localSheetId="6" hidden="1">'Exh E-2 proposed pool'!$1:$8</definedName>
    <definedName name="Z_EC77BDF0_E4AB_4C37_A286_B132C795CB0B_.wvu.PrintTitles" localSheetId="4" hidden="1">'Exh D proposed base'!$1:$9</definedName>
    <definedName name="Z_EC77BDF0_E4AB_4C37_A286_B132C795CB0B_.wvu.PrintTitles" localSheetId="5" hidden="1">'Exh E-1 actual pool'!$1:$8</definedName>
    <definedName name="Z_EC77BDF0_E4AB_4C37_A286_B132C795CB0B_.wvu.PrintTitles" localSheetId="6" hidden="1">'Exh E-2 proposed pool'!$1:$8</definedName>
  </definedNames>
  <calcPr calcId="191029"/>
  <customWorkbookViews>
    <customWorkbookView name="Victor Sepulveda - Personal View" guid="{55322F06-EF2B-4EBF-91FC-6C830D0D22C9}" mergeInterval="0" personalView="1" maximized="1" windowWidth="1276" windowHeight="851" tabRatio="953" activeSheetId="7"/>
    <customWorkbookView name="National Business Center - Personal View" guid="{EC77BDF0-E4AB-4C37-A286-B132C795CB0B}" mergeInterval="0" personalView="1" maximized="1" windowWidth="950" windowHeight="597" tabRatio="953" activeSheetId="1"/>
    <customWorkbookView name="user - Personal View" guid="{96FAF5F8-BD57-4EDE-AC8B-7E6854529246}" mergeInterval="0" personalView="1" maximized="1" windowWidth="1020" windowHeight="578" tabRatio="953"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89" i="7" l="1"/>
  <c r="O189" i="7"/>
  <c r="X209" i="13"/>
  <c r="W209" i="13"/>
  <c r="A1" i="3" l="1"/>
  <c r="A1" i="12"/>
  <c r="A1" i="23"/>
  <c r="A1" i="22"/>
  <c r="A1" i="21"/>
  <c r="A1" i="20"/>
  <c r="A1" i="17"/>
  <c r="A1" i="14"/>
  <c r="A1" i="10"/>
  <c r="A1" i="9"/>
  <c r="A1" i="8"/>
  <c r="B1" i="7"/>
  <c r="A1" i="18"/>
  <c r="M154" i="13"/>
  <c r="U154" i="13" s="1"/>
  <c r="M137" i="13"/>
  <c r="U137" i="13" s="1"/>
  <c r="M128" i="13"/>
  <c r="U128" i="13" s="1"/>
  <c r="M28" i="13"/>
  <c r="U28" i="13" s="1"/>
  <c r="M18" i="13"/>
  <c r="U18" i="13" s="1"/>
  <c r="B1" i="13"/>
  <c r="B4" i="19"/>
  <c r="B6" i="19" l="1"/>
  <c r="S54" i="13" l="1"/>
  <c r="Q54" i="13"/>
  <c r="O54" i="13"/>
  <c r="K54" i="13"/>
  <c r="I54" i="13"/>
  <c r="G54" i="13"/>
  <c r="M49" i="13"/>
  <c r="M50" i="13"/>
  <c r="M51" i="13"/>
  <c r="M52" i="13"/>
  <c r="M48" i="13"/>
  <c r="K100" i="7"/>
  <c r="I100" i="7"/>
  <c r="G100" i="7"/>
  <c r="E100" i="7"/>
  <c r="K70" i="7"/>
  <c r="I70" i="7"/>
  <c r="G70" i="7"/>
  <c r="E70" i="7"/>
  <c r="M64" i="7"/>
  <c r="M47" i="7"/>
  <c r="M49" i="7"/>
  <c r="M50" i="7"/>
  <c r="M51" i="7"/>
  <c r="M54" i="13" l="1"/>
  <c r="U48" i="13"/>
  <c r="N16" i="8"/>
  <c r="P16" i="8" s="1"/>
  <c r="N40" i="8"/>
  <c r="N41" i="8"/>
  <c r="N42" i="8"/>
  <c r="N43" i="8"/>
  <c r="N44" i="8"/>
  <c r="N45" i="8"/>
  <c r="N46" i="8"/>
  <c r="N47" i="8"/>
  <c r="N48" i="8"/>
  <c r="N49" i="8"/>
  <c r="N50" i="8"/>
  <c r="N51" i="8"/>
  <c r="N52" i="8"/>
  <c r="N53" i="8"/>
  <c r="N54" i="8"/>
  <c r="N55" i="8"/>
  <c r="N56" i="8"/>
  <c r="N57" i="8"/>
  <c r="N58" i="8"/>
  <c r="N59" i="8"/>
  <c r="N60" i="8"/>
  <c r="N61" i="8"/>
  <c r="N62" i="8"/>
  <c r="N63" i="8"/>
  <c r="N38" i="8"/>
  <c r="N31" i="8"/>
  <c r="P31" i="8" s="1"/>
  <c r="N32" i="8"/>
  <c r="P32" i="8" s="1"/>
  <c r="P27" i="8"/>
  <c r="N25" i="8"/>
  <c r="P25" i="8" s="1"/>
  <c r="N26" i="8"/>
  <c r="P26" i="8" s="1"/>
  <c r="N27" i="8"/>
  <c r="L36" i="8"/>
  <c r="L65" i="8" s="1"/>
  <c r="J36" i="8"/>
  <c r="J65" i="8" s="1"/>
  <c r="H36" i="8"/>
  <c r="H65" i="8" s="1"/>
  <c r="F36" i="8"/>
  <c r="F65" i="8" s="1"/>
  <c r="D36" i="8"/>
  <c r="D65" i="8" s="1"/>
  <c r="K171" i="7"/>
  <c r="I171" i="7"/>
  <c r="G171" i="7"/>
  <c r="E171" i="7"/>
  <c r="K159" i="7"/>
  <c r="I159" i="7"/>
  <c r="G159" i="7"/>
  <c r="E159" i="7"/>
  <c r="K153" i="7"/>
  <c r="I153" i="7"/>
  <c r="G153" i="7"/>
  <c r="E153" i="7"/>
  <c r="K146" i="7"/>
  <c r="I146" i="7"/>
  <c r="G146" i="7"/>
  <c r="E146" i="7"/>
  <c r="K139" i="7"/>
  <c r="I139" i="7"/>
  <c r="G139" i="7"/>
  <c r="E139" i="7"/>
  <c r="K132" i="7"/>
  <c r="I132" i="7"/>
  <c r="G132" i="7"/>
  <c r="E132" i="7"/>
  <c r="K124" i="7"/>
  <c r="I124" i="7"/>
  <c r="G124" i="7"/>
  <c r="E124" i="7"/>
  <c r="K116" i="7"/>
  <c r="I116" i="7"/>
  <c r="G116" i="7"/>
  <c r="E116" i="7"/>
  <c r="K108" i="7"/>
  <c r="I108" i="7"/>
  <c r="G108" i="7"/>
  <c r="E108" i="7"/>
  <c r="K92" i="7"/>
  <c r="I92" i="7"/>
  <c r="G92" i="7"/>
  <c r="E92" i="7"/>
  <c r="K85" i="7"/>
  <c r="I85" i="7"/>
  <c r="G85" i="7"/>
  <c r="E85" i="7"/>
  <c r="K78" i="7"/>
  <c r="I78" i="7"/>
  <c r="G78" i="7"/>
  <c r="E78" i="7"/>
  <c r="K61" i="7"/>
  <c r="I61" i="7"/>
  <c r="G61" i="7"/>
  <c r="E61" i="7"/>
  <c r="K54" i="7"/>
  <c r="I54" i="7"/>
  <c r="G54" i="7"/>
  <c r="E54" i="7"/>
  <c r="K44" i="7"/>
  <c r="I44" i="7"/>
  <c r="G44" i="7"/>
  <c r="E44" i="7"/>
  <c r="K32" i="7"/>
  <c r="I32" i="7"/>
  <c r="G32" i="7"/>
  <c r="E32" i="7"/>
  <c r="K22" i="7"/>
  <c r="I22" i="7"/>
  <c r="G22" i="7"/>
  <c r="E22" i="7"/>
  <c r="S188" i="13"/>
  <c r="Q188" i="13"/>
  <c r="O188" i="13"/>
  <c r="S175" i="13"/>
  <c r="Q175" i="13"/>
  <c r="O175" i="13"/>
  <c r="S166" i="13"/>
  <c r="Q166" i="13"/>
  <c r="O166" i="13"/>
  <c r="S158" i="13"/>
  <c r="Q158" i="13"/>
  <c r="O158" i="13"/>
  <c r="S149" i="13"/>
  <c r="Q149" i="13"/>
  <c r="O149" i="13"/>
  <c r="S141" i="13"/>
  <c r="Q141" i="13"/>
  <c r="O141" i="13"/>
  <c r="S132" i="13"/>
  <c r="Q132" i="13"/>
  <c r="O132" i="13"/>
  <c r="S123" i="13"/>
  <c r="Q123" i="13"/>
  <c r="O123" i="13"/>
  <c r="S115" i="13"/>
  <c r="Q115" i="13"/>
  <c r="O115" i="13"/>
  <c r="S107" i="13"/>
  <c r="Q107" i="13"/>
  <c r="O107" i="13"/>
  <c r="S98" i="13"/>
  <c r="Q98" i="13"/>
  <c r="O98" i="13"/>
  <c r="S90" i="13"/>
  <c r="Q90" i="13"/>
  <c r="O90" i="13"/>
  <c r="S83" i="13"/>
  <c r="Q83" i="13"/>
  <c r="O83" i="13"/>
  <c r="S76" i="13"/>
  <c r="Q76" i="13"/>
  <c r="O76" i="13"/>
  <c r="S65" i="13"/>
  <c r="Q65" i="13"/>
  <c r="O65" i="13"/>
  <c r="S44" i="13"/>
  <c r="Q44" i="13"/>
  <c r="O44" i="13"/>
  <c r="S33" i="13"/>
  <c r="Q33" i="13"/>
  <c r="O33" i="13"/>
  <c r="S22" i="13"/>
  <c r="Q22" i="13"/>
  <c r="O22" i="13"/>
  <c r="K175" i="13"/>
  <c r="I175" i="13"/>
  <c r="K166" i="13"/>
  <c r="I166" i="13"/>
  <c r="K158" i="13"/>
  <c r="I158" i="13"/>
  <c r="K149" i="13"/>
  <c r="I149" i="13"/>
  <c r="K141" i="13"/>
  <c r="I141" i="13"/>
  <c r="K132" i="13"/>
  <c r="I132" i="13"/>
  <c r="K123" i="13"/>
  <c r="I123" i="13"/>
  <c r="K115" i="13"/>
  <c r="I115" i="13"/>
  <c r="K107" i="13"/>
  <c r="I107" i="13"/>
  <c r="K98" i="13"/>
  <c r="I98" i="13"/>
  <c r="K90" i="13"/>
  <c r="I90" i="13"/>
  <c r="K83" i="13"/>
  <c r="I83" i="13"/>
  <c r="K76" i="13"/>
  <c r="I76" i="13"/>
  <c r="K65" i="13"/>
  <c r="I65" i="13"/>
  <c r="K44" i="13"/>
  <c r="I44" i="13"/>
  <c r="K33" i="13"/>
  <c r="I33" i="13"/>
  <c r="K22" i="13"/>
  <c r="I22" i="13"/>
  <c r="G188" i="13"/>
  <c r="G175" i="13"/>
  <c r="G166" i="13"/>
  <c r="G158" i="13"/>
  <c r="G149" i="13"/>
  <c r="G141" i="13"/>
  <c r="G132" i="13"/>
  <c r="G123" i="13"/>
  <c r="G115" i="13"/>
  <c r="G107" i="13"/>
  <c r="G98" i="13"/>
  <c r="G90" i="13"/>
  <c r="G83" i="13"/>
  <c r="G76" i="13"/>
  <c r="G65" i="13"/>
  <c r="G44" i="13"/>
  <c r="G33" i="13"/>
  <c r="G22" i="13"/>
  <c r="O178" i="13" l="1"/>
  <c r="O191" i="13" s="1"/>
  <c r="Q178" i="13"/>
  <c r="Q191" i="13" s="1"/>
  <c r="K178" i="13"/>
  <c r="G162" i="7"/>
  <c r="I162" i="7"/>
  <c r="K162" i="7"/>
  <c r="E162" i="7"/>
  <c r="I178" i="13"/>
  <c r="S178" i="13"/>
  <c r="S191" i="13" s="1"/>
  <c r="G178" i="13"/>
  <c r="G191" i="13" s="1"/>
  <c r="M63" i="13" l="1"/>
  <c r="M62" i="13"/>
  <c r="M61" i="13"/>
  <c r="M60" i="13"/>
  <c r="M59" i="13"/>
  <c r="M58" i="13"/>
  <c r="M57" i="13"/>
  <c r="L77" i="9" l="1"/>
  <c r="J77" i="9"/>
  <c r="H77" i="9"/>
  <c r="F77" i="9"/>
  <c r="D77" i="9"/>
  <c r="N75" i="9"/>
  <c r="N74" i="9"/>
  <c r="N73" i="9"/>
  <c r="N72" i="9"/>
  <c r="P71" i="9"/>
  <c r="N71" i="9"/>
  <c r="P72" i="9" s="1"/>
  <c r="A16" i="3"/>
  <c r="A6" i="3"/>
  <c r="A18" i="3" s="1"/>
  <c r="A2" i="23"/>
  <c r="L81" i="8"/>
  <c r="J81" i="8"/>
  <c r="H81" i="8"/>
  <c r="F81" i="8"/>
  <c r="D81" i="8"/>
  <c r="N79" i="8"/>
  <c r="N78" i="8"/>
  <c r="N77" i="8"/>
  <c r="N74" i="8"/>
  <c r="P74" i="8" s="1"/>
  <c r="N73" i="8"/>
  <c r="N76" i="8" s="1"/>
  <c r="A2" i="22"/>
  <c r="C6" i="22" l="1"/>
  <c r="B18" i="22"/>
  <c r="I5" i="22"/>
  <c r="B17" i="22"/>
  <c r="C5" i="23"/>
  <c r="I4" i="23"/>
  <c r="B21" i="22"/>
  <c r="B34" i="23"/>
  <c r="B33" i="23"/>
  <c r="E59" i="10"/>
  <c r="N81" i="8"/>
  <c r="G6" i="22"/>
  <c r="N77" i="9"/>
  <c r="D14" i="3" s="1"/>
  <c r="A8" i="3"/>
  <c r="A22" i="3"/>
  <c r="A14" i="3"/>
  <c r="A20" i="3"/>
  <c r="A12" i="3"/>
  <c r="G5" i="23"/>
  <c r="P73" i="8"/>
  <c r="G21" i="22" l="1"/>
  <c r="E24" i="10"/>
  <c r="Q205" i="13"/>
  <c r="Q207" i="13" l="1"/>
  <c r="N37" i="9"/>
  <c r="N38" i="9"/>
  <c r="E26" i="10" l="1"/>
  <c r="E60" i="10"/>
  <c r="E24" i="14"/>
  <c r="E23" i="14"/>
  <c r="U58" i="13" l="1"/>
  <c r="U59" i="13"/>
  <c r="U60" i="13"/>
  <c r="U61" i="13"/>
  <c r="U62" i="13"/>
  <c r="U63" i="13"/>
  <c r="U57" i="13"/>
  <c r="U51" i="13"/>
  <c r="N42" i="9" l="1"/>
  <c r="N43" i="9"/>
  <c r="N41" i="9"/>
  <c r="N40" i="9"/>
  <c r="N39" i="9"/>
  <c r="A2" i="21"/>
  <c r="E54" i="10"/>
  <c r="A43" i="10"/>
  <c r="I185" i="7" l="1"/>
  <c r="S205" i="13"/>
  <c r="I187" i="7" l="1"/>
  <c r="S207" i="13"/>
  <c r="E27" i="10" s="1"/>
  <c r="A2" i="20"/>
  <c r="M157" i="7" l="1"/>
  <c r="M156" i="7"/>
  <c r="M59" i="7"/>
  <c r="M58" i="7"/>
  <c r="M57" i="7"/>
  <c r="U65" i="13"/>
  <c r="M65" i="13"/>
  <c r="L15" i="18"/>
  <c r="K17" i="12" s="1"/>
  <c r="B15" i="18"/>
  <c r="M173" i="13"/>
  <c r="U173" i="13" s="1"/>
  <c r="M172" i="13"/>
  <c r="U172" i="13" s="1"/>
  <c r="M170" i="13"/>
  <c r="U170" i="13" s="1"/>
  <c r="M169" i="13"/>
  <c r="M164" i="13"/>
  <c r="U164" i="13" s="1"/>
  <c r="M163" i="13"/>
  <c r="U163" i="13" s="1"/>
  <c r="M162" i="13"/>
  <c r="U162" i="13" s="1"/>
  <c r="M161" i="13"/>
  <c r="D4" i="8"/>
  <c r="C25" i="23" l="1"/>
  <c r="I25" i="23" s="1"/>
  <c r="X65" i="13"/>
  <c r="M159" i="7"/>
  <c r="P159" i="7" s="1"/>
  <c r="M61" i="7"/>
  <c r="P61" i="7" s="1"/>
  <c r="M175" i="13"/>
  <c r="M166" i="13"/>
  <c r="U169" i="13"/>
  <c r="U175" i="13" s="1"/>
  <c r="U161" i="13"/>
  <c r="U166" i="13" s="1"/>
  <c r="C26" i="12" l="1"/>
  <c r="X166" i="13"/>
  <c r="C22" i="23"/>
  <c r="I22" i="23" s="1"/>
  <c r="C27" i="12"/>
  <c r="X175" i="13"/>
  <c r="C23" i="23"/>
  <c r="I23" i="23" s="1"/>
  <c r="F28" i="18"/>
  <c r="L28" i="18" s="1"/>
  <c r="L16" i="18"/>
  <c r="L17" i="18"/>
  <c r="K19" i="12" s="1"/>
  <c r="L18" i="18"/>
  <c r="K20" i="12" s="1"/>
  <c r="L19" i="18"/>
  <c r="K21" i="12" s="1"/>
  <c r="L20" i="18"/>
  <c r="K22" i="12" s="1"/>
  <c r="L21" i="18"/>
  <c r="K23" i="12" s="1"/>
  <c r="L22" i="18"/>
  <c r="K24" i="12" s="1"/>
  <c r="L23" i="18"/>
  <c r="K25" i="12" s="1"/>
  <c r="L24" i="18"/>
  <c r="K26" i="12" s="1"/>
  <c r="L25" i="18"/>
  <c r="K27" i="12" s="1"/>
  <c r="L26" i="18"/>
  <c r="K28" i="12" s="1"/>
  <c r="L27" i="18"/>
  <c r="K29" i="12" s="1"/>
  <c r="J30" i="18"/>
  <c r="H30" i="18"/>
  <c r="D30" i="18"/>
  <c r="B27" i="18"/>
  <c r="B28" i="18"/>
  <c r="B11" i="18"/>
  <c r="B12" i="18"/>
  <c r="B10" i="18"/>
  <c r="B13" i="18"/>
  <c r="B14" i="18"/>
  <c r="B16" i="18"/>
  <c r="B17" i="18"/>
  <c r="B18" i="18"/>
  <c r="B19" i="18"/>
  <c r="B20" i="18"/>
  <c r="B21" i="18"/>
  <c r="B22" i="18"/>
  <c r="B23" i="18"/>
  <c r="B24" i="18"/>
  <c r="B25" i="18"/>
  <c r="B26" i="18"/>
  <c r="B9" i="18"/>
  <c r="A3" i="18"/>
  <c r="L14" i="18"/>
  <c r="K16" i="12" s="1"/>
  <c r="L13" i="18"/>
  <c r="K15" i="12" s="1"/>
  <c r="L10" i="18"/>
  <c r="K12" i="12" s="1"/>
  <c r="L12" i="18"/>
  <c r="K14" i="12" s="1"/>
  <c r="L11" i="18"/>
  <c r="L9" i="18"/>
  <c r="E20" i="17"/>
  <c r="E5" i="17"/>
  <c r="I5" i="14"/>
  <c r="E5" i="14"/>
  <c r="A3" i="12"/>
  <c r="I6" i="12" s="1"/>
  <c r="A4" i="10"/>
  <c r="N30" i="9"/>
  <c r="P30" i="9" s="1"/>
  <c r="N29" i="9"/>
  <c r="P29" i="9" s="1"/>
  <c r="N25" i="9"/>
  <c r="P25" i="9" s="1"/>
  <c r="N24" i="9"/>
  <c r="P24" i="9" s="1"/>
  <c r="N23" i="9"/>
  <c r="P23" i="9" s="1"/>
  <c r="N19" i="9"/>
  <c r="P19" i="9" s="1"/>
  <c r="N18" i="9"/>
  <c r="P18" i="9" s="1"/>
  <c r="N14" i="9"/>
  <c r="P14" i="9" s="1"/>
  <c r="N13" i="9"/>
  <c r="P13" i="9" s="1"/>
  <c r="N12" i="9"/>
  <c r="P12" i="9" s="1"/>
  <c r="N11" i="9"/>
  <c r="P11" i="9" s="1"/>
  <c r="A3" i="9"/>
  <c r="N5" i="9" s="1"/>
  <c r="A3" i="8"/>
  <c r="N5" i="8" s="1"/>
  <c r="B3" i="7"/>
  <c r="M7" i="7" s="1"/>
  <c r="B3" i="13"/>
  <c r="G5" i="13" s="1"/>
  <c r="M6" i="13" s="1"/>
  <c r="M198" i="13"/>
  <c r="C32" i="17"/>
  <c r="N49" i="9"/>
  <c r="N48" i="9"/>
  <c r="N47" i="9"/>
  <c r="N46" i="9"/>
  <c r="N45" i="9"/>
  <c r="N44" i="9"/>
  <c r="I26" i="14"/>
  <c r="D65" i="9" s="1"/>
  <c r="N65" i="9" s="1"/>
  <c r="G26" i="14"/>
  <c r="E26" i="14"/>
  <c r="C26" i="14"/>
  <c r="M202" i="13"/>
  <c r="U202" i="13" s="1"/>
  <c r="M203" i="13"/>
  <c r="U203" i="13" s="1"/>
  <c r="J69" i="8"/>
  <c r="J83" i="8" s="1"/>
  <c r="J34" i="9"/>
  <c r="J63" i="9" s="1"/>
  <c r="J67" i="9" s="1"/>
  <c r="J79" i="9" s="1"/>
  <c r="C17" i="17"/>
  <c r="E185" i="7"/>
  <c r="M40" i="13"/>
  <c r="M38" i="13"/>
  <c r="U38" i="13" s="1"/>
  <c r="M183" i="7"/>
  <c r="M182" i="7"/>
  <c r="M181" i="7"/>
  <c r="K185" i="7"/>
  <c r="M119" i="7"/>
  <c r="M98" i="7"/>
  <c r="M68" i="7"/>
  <c r="M20" i="7"/>
  <c r="M30" i="7"/>
  <c r="M42" i="7"/>
  <c r="M41" i="7"/>
  <c r="M40" i="7"/>
  <c r="M39" i="7"/>
  <c r="M38" i="7"/>
  <c r="M201" i="13"/>
  <c r="U201" i="13" s="1"/>
  <c r="M200" i="13"/>
  <c r="U200" i="13" s="1"/>
  <c r="M199" i="13"/>
  <c r="U199" i="13" s="1"/>
  <c r="M93" i="13"/>
  <c r="M79" i="13"/>
  <c r="U79" i="13" s="1"/>
  <c r="C29" i="12"/>
  <c r="I29" i="12" s="1"/>
  <c r="U50" i="13"/>
  <c r="M118" i="13"/>
  <c r="U118" i="13" s="1"/>
  <c r="M96" i="13"/>
  <c r="U96" i="13" s="1"/>
  <c r="M81" i="13"/>
  <c r="U81" i="13" s="1"/>
  <c r="M197" i="13"/>
  <c r="G205" i="13"/>
  <c r="M74" i="13"/>
  <c r="U74" i="13" s="1"/>
  <c r="M73" i="13"/>
  <c r="U73" i="13" s="1"/>
  <c r="M72" i="13"/>
  <c r="U72" i="13" s="1"/>
  <c r="M71" i="13"/>
  <c r="M70" i="13"/>
  <c r="U70" i="13" s="1"/>
  <c r="M69" i="13"/>
  <c r="U69" i="13" s="1"/>
  <c r="U49" i="13"/>
  <c r="M42" i="13"/>
  <c r="U42" i="13" s="1"/>
  <c r="M41" i="13"/>
  <c r="U41" i="13" s="1"/>
  <c r="M39" i="13"/>
  <c r="U39" i="13" s="1"/>
  <c r="M31" i="13"/>
  <c r="U31" i="13" s="1"/>
  <c r="M20" i="13"/>
  <c r="U20" i="13" s="1"/>
  <c r="M26" i="13"/>
  <c r="U26" i="13" s="1"/>
  <c r="F69" i="8"/>
  <c r="F83" i="8" s="1"/>
  <c r="H69" i="8"/>
  <c r="H83" i="8" s="1"/>
  <c r="N12" i="8"/>
  <c r="N13" i="8"/>
  <c r="P13" i="8" s="1"/>
  <c r="M52" i="7"/>
  <c r="M48" i="7"/>
  <c r="M26" i="7"/>
  <c r="M17" i="7"/>
  <c r="M16" i="13"/>
  <c r="K188" i="13"/>
  <c r="I188" i="13"/>
  <c r="M186" i="13"/>
  <c r="U186" i="13" s="1"/>
  <c r="M185" i="13"/>
  <c r="U185" i="13" s="1"/>
  <c r="M184" i="13"/>
  <c r="U184" i="13" s="1"/>
  <c r="M183" i="13"/>
  <c r="U183" i="13" s="1"/>
  <c r="M156" i="13"/>
  <c r="U156" i="13" s="1"/>
  <c r="M155" i="13"/>
  <c r="U155" i="13" s="1"/>
  <c r="M153" i="13"/>
  <c r="U153" i="13" s="1"/>
  <c r="M152" i="13"/>
  <c r="U152" i="13" s="1"/>
  <c r="M139" i="13"/>
  <c r="U139" i="13" s="1"/>
  <c r="M138" i="13"/>
  <c r="U138" i="13" s="1"/>
  <c r="M136" i="13"/>
  <c r="U136" i="13" s="1"/>
  <c r="M135" i="13"/>
  <c r="U135" i="13" s="1"/>
  <c r="M130" i="13"/>
  <c r="U130" i="13" s="1"/>
  <c r="M129" i="13"/>
  <c r="U129" i="13" s="1"/>
  <c r="M127" i="13"/>
  <c r="U127" i="13" s="1"/>
  <c r="M126" i="13"/>
  <c r="M121" i="13"/>
  <c r="U121" i="13" s="1"/>
  <c r="M120" i="13"/>
  <c r="U120" i="13" s="1"/>
  <c r="M119" i="13"/>
  <c r="U119" i="13" s="1"/>
  <c r="M147" i="13"/>
  <c r="U147" i="13" s="1"/>
  <c r="M146" i="13"/>
  <c r="U146" i="13" s="1"/>
  <c r="M145" i="13"/>
  <c r="U145" i="13" s="1"/>
  <c r="M144" i="13"/>
  <c r="M113" i="13"/>
  <c r="U113" i="13" s="1"/>
  <c r="M112" i="13"/>
  <c r="U112" i="13" s="1"/>
  <c r="M111" i="13"/>
  <c r="U111" i="13" s="1"/>
  <c r="M110" i="13"/>
  <c r="U110" i="13" s="1"/>
  <c r="M105" i="13"/>
  <c r="U105" i="13" s="1"/>
  <c r="M104" i="13"/>
  <c r="U104" i="13" s="1"/>
  <c r="M103" i="13"/>
  <c r="U103" i="13" s="1"/>
  <c r="M102" i="13"/>
  <c r="U102" i="13" s="1"/>
  <c r="M95" i="13"/>
  <c r="U95" i="13" s="1"/>
  <c r="M94" i="13"/>
  <c r="U94" i="13" s="1"/>
  <c r="M88" i="13"/>
  <c r="U88" i="13" s="1"/>
  <c r="M87" i="13"/>
  <c r="U87" i="13" s="1"/>
  <c r="M86" i="13"/>
  <c r="M80" i="13"/>
  <c r="U52" i="13"/>
  <c r="M30" i="13"/>
  <c r="U30" i="13" s="1"/>
  <c r="M29" i="13"/>
  <c r="M27" i="13"/>
  <c r="U27" i="13" s="1"/>
  <c r="M19" i="13"/>
  <c r="U19" i="13" s="1"/>
  <c r="M17" i="13"/>
  <c r="U17" i="13" s="1"/>
  <c r="M179" i="7"/>
  <c r="M180" i="7"/>
  <c r="M74" i="7"/>
  <c r="M75" i="7"/>
  <c r="M82" i="7"/>
  <c r="M83" i="7"/>
  <c r="M150" i="7"/>
  <c r="M151" i="7"/>
  <c r="M143" i="7"/>
  <c r="M144" i="7"/>
  <c r="M136" i="7"/>
  <c r="M137" i="7"/>
  <c r="M128" i="7"/>
  <c r="M129" i="7"/>
  <c r="M130" i="7"/>
  <c r="M120" i="7"/>
  <c r="M121" i="7"/>
  <c r="M122" i="7"/>
  <c r="M112" i="7"/>
  <c r="M113" i="7"/>
  <c r="M114" i="7"/>
  <c r="M18" i="7"/>
  <c r="M19" i="7"/>
  <c r="M27" i="7"/>
  <c r="M28" i="7"/>
  <c r="M29" i="7"/>
  <c r="M37" i="7"/>
  <c r="M65" i="7"/>
  <c r="M66" i="7"/>
  <c r="M67" i="7"/>
  <c r="M81" i="7"/>
  <c r="M88" i="7"/>
  <c r="M89" i="7"/>
  <c r="M90" i="7"/>
  <c r="M73" i="7"/>
  <c r="M76" i="7"/>
  <c r="M96" i="7"/>
  <c r="M97" i="7"/>
  <c r="M103" i="7"/>
  <c r="M104" i="7"/>
  <c r="M105" i="7"/>
  <c r="M106" i="7"/>
  <c r="M127" i="7"/>
  <c r="M135" i="7"/>
  <c r="M142" i="7"/>
  <c r="M149" i="7"/>
  <c r="M111" i="7"/>
  <c r="M166" i="7"/>
  <c r="M167" i="7"/>
  <c r="M168" i="7"/>
  <c r="M169" i="7"/>
  <c r="M175" i="7"/>
  <c r="M176" i="7"/>
  <c r="N14" i="8"/>
  <c r="P14" i="8" s="1"/>
  <c r="N15" i="8"/>
  <c r="P15" i="8" s="1"/>
  <c r="N20" i="8"/>
  <c r="N21" i="8"/>
  <c r="P21" i="8" s="1"/>
  <c r="N36" i="9"/>
  <c r="N50" i="9"/>
  <c r="N51" i="9"/>
  <c r="N52" i="9"/>
  <c r="N53" i="9"/>
  <c r="N54" i="9"/>
  <c r="N55" i="9"/>
  <c r="N56" i="9"/>
  <c r="N57" i="9"/>
  <c r="N58" i="9"/>
  <c r="N59" i="9"/>
  <c r="N60" i="9"/>
  <c r="N61" i="9"/>
  <c r="E17" i="10"/>
  <c r="D34" i="9"/>
  <c r="D63" i="9" s="1"/>
  <c r="D67" i="9" s="1"/>
  <c r="F34" i="9"/>
  <c r="F63" i="9" s="1"/>
  <c r="F67" i="9" s="1"/>
  <c r="F79" i="9" s="1"/>
  <c r="H34" i="9"/>
  <c r="H63" i="9" s="1"/>
  <c r="H67" i="9" s="1"/>
  <c r="H79" i="9" s="1"/>
  <c r="L34" i="9"/>
  <c r="L63" i="9" s="1"/>
  <c r="L67" i="9" s="1"/>
  <c r="L79" i="9" s="1"/>
  <c r="L69" i="8"/>
  <c r="L83" i="8" s="1"/>
  <c r="D67" i="8" l="1"/>
  <c r="N67" i="8" s="1"/>
  <c r="G7" i="12"/>
  <c r="C36" i="12"/>
  <c r="M100" i="7"/>
  <c r="P100" i="7" s="1"/>
  <c r="M70" i="7"/>
  <c r="P70" i="7" s="1"/>
  <c r="U54" i="13"/>
  <c r="K11" i="12"/>
  <c r="K10" i="22"/>
  <c r="K13" i="12"/>
  <c r="K11" i="22"/>
  <c r="N16" i="9"/>
  <c r="N21" i="9"/>
  <c r="N69" i="9"/>
  <c r="D79" i="9"/>
  <c r="N81" i="9" s="1"/>
  <c r="N32" i="9"/>
  <c r="N27" i="9"/>
  <c r="P20" i="8"/>
  <c r="N23" i="8"/>
  <c r="N18" i="8"/>
  <c r="N29" i="8"/>
  <c r="N34" i="8"/>
  <c r="M22" i="7"/>
  <c r="O22" i="7" s="1"/>
  <c r="M139" i="7"/>
  <c r="P139" i="7" s="1"/>
  <c r="K187" i="7"/>
  <c r="M171" i="7"/>
  <c r="P171" i="7" s="1"/>
  <c r="G207" i="13"/>
  <c r="K18" i="12"/>
  <c r="M54" i="7"/>
  <c r="P54" i="7" s="1"/>
  <c r="E8" i="7"/>
  <c r="M124" i="7"/>
  <c r="P124" i="7" s="1"/>
  <c r="U6" i="13"/>
  <c r="M22" i="13"/>
  <c r="F30" i="18"/>
  <c r="L33" i="18" s="1"/>
  <c r="L30" i="18"/>
  <c r="K33" i="12" s="1"/>
  <c r="D4" i="9"/>
  <c r="M44" i="7"/>
  <c r="P44" i="7" s="1"/>
  <c r="M116" i="7"/>
  <c r="P116" i="7" s="1"/>
  <c r="M132" i="7"/>
  <c r="P132" i="7" s="1"/>
  <c r="M108" i="7"/>
  <c r="P108" i="7" s="1"/>
  <c r="M78" i="7"/>
  <c r="P78" i="7" s="1"/>
  <c r="M92" i="7"/>
  <c r="P92" i="7" s="1"/>
  <c r="M153" i="7"/>
  <c r="P153" i="7" s="1"/>
  <c r="M85" i="7"/>
  <c r="P85" i="7" s="1"/>
  <c r="U107" i="13"/>
  <c r="M188" i="13"/>
  <c r="M123" i="13"/>
  <c r="U16" i="13"/>
  <c r="U22" i="13" s="1"/>
  <c r="C7" i="12"/>
  <c r="U158" i="13"/>
  <c r="M115" i="13"/>
  <c r="M141" i="13"/>
  <c r="U115" i="13"/>
  <c r="M90" i="13"/>
  <c r="U86" i="13"/>
  <c r="U90" i="13" s="1"/>
  <c r="M132" i="13"/>
  <c r="U126" i="13"/>
  <c r="U132" i="13" s="1"/>
  <c r="U93" i="13"/>
  <c r="U98" i="13" s="1"/>
  <c r="M98" i="13"/>
  <c r="M44" i="13"/>
  <c r="U40" i="13"/>
  <c r="U44" i="13" s="1"/>
  <c r="C10" i="23" s="1"/>
  <c r="I10" i="23" s="1"/>
  <c r="M146" i="7"/>
  <c r="P146" i="7" s="1"/>
  <c r="M158" i="13"/>
  <c r="M33" i="13"/>
  <c r="U29" i="13"/>
  <c r="U33" i="13" s="1"/>
  <c r="M149" i="13"/>
  <c r="U144" i="13"/>
  <c r="U149" i="13" s="1"/>
  <c r="U141" i="13"/>
  <c r="M32" i="7"/>
  <c r="O32" i="7" s="1"/>
  <c r="P12" i="8"/>
  <c r="M76" i="13"/>
  <c r="U71" i="13"/>
  <c r="U76" i="13" s="1"/>
  <c r="U123" i="13"/>
  <c r="M83" i="13"/>
  <c r="U80" i="13"/>
  <c r="U83" i="13" s="1"/>
  <c r="M107" i="13"/>
  <c r="U188" i="13"/>
  <c r="D69" i="8" l="1"/>
  <c r="N71" i="8" s="1"/>
  <c r="N34" i="9"/>
  <c r="O187" i="7"/>
  <c r="D20" i="3" s="1"/>
  <c r="K13" i="22"/>
  <c r="C15" i="12"/>
  <c r="I15" i="12" s="1"/>
  <c r="C11" i="23"/>
  <c r="I11" i="23" s="1"/>
  <c r="X76" i="13"/>
  <c r="W22" i="13"/>
  <c r="C11" i="12"/>
  <c r="I11" i="12" s="1"/>
  <c r="C10" i="22"/>
  <c r="X107" i="13"/>
  <c r="C15" i="23"/>
  <c r="I15" i="23" s="1"/>
  <c r="C16" i="12"/>
  <c r="I16" i="12" s="1"/>
  <c r="C12" i="23"/>
  <c r="I12" i="23" s="1"/>
  <c r="X83" i="13"/>
  <c r="C24" i="12"/>
  <c r="I24" i="12" s="1"/>
  <c r="C20" i="23"/>
  <c r="I20" i="23" s="1"/>
  <c r="X149" i="13"/>
  <c r="C17" i="12"/>
  <c r="I17" i="12" s="1"/>
  <c r="C13" i="23"/>
  <c r="I13" i="23" s="1"/>
  <c r="X90" i="13"/>
  <c r="C12" i="12"/>
  <c r="I12" i="12" s="1"/>
  <c r="C9" i="23"/>
  <c r="I9" i="23" s="1"/>
  <c r="X54" i="13"/>
  <c r="C18" i="12"/>
  <c r="I18" i="12" s="1"/>
  <c r="X98" i="13"/>
  <c r="C14" i="23"/>
  <c r="I14" i="23" s="1"/>
  <c r="C21" i="23"/>
  <c r="I21" i="23" s="1"/>
  <c r="X158" i="13"/>
  <c r="C28" i="12"/>
  <c r="I28" i="12" s="1"/>
  <c r="C24" i="23"/>
  <c r="I24" i="23" s="1"/>
  <c r="X188" i="13"/>
  <c r="C21" i="12"/>
  <c r="I21" i="12" s="1"/>
  <c r="C17" i="23"/>
  <c r="I17" i="23" s="1"/>
  <c r="X123" i="13"/>
  <c r="C13" i="12"/>
  <c r="I13" i="12" s="1"/>
  <c r="C11" i="22"/>
  <c r="I11" i="22" s="1"/>
  <c r="W33" i="13"/>
  <c r="C22" i="12"/>
  <c r="I22" i="12" s="1"/>
  <c r="X132" i="13"/>
  <c r="C18" i="23"/>
  <c r="I18" i="23" s="1"/>
  <c r="C16" i="23"/>
  <c r="I16" i="23" s="1"/>
  <c r="X115" i="13"/>
  <c r="C23" i="12"/>
  <c r="I23" i="12" s="1"/>
  <c r="X141" i="13"/>
  <c r="C19" i="23"/>
  <c r="I19" i="23" s="1"/>
  <c r="N63" i="9"/>
  <c r="D83" i="8"/>
  <c r="N85" i="8" s="1"/>
  <c r="C14" i="12"/>
  <c r="I14" i="12" s="1"/>
  <c r="X44" i="13"/>
  <c r="M162" i="7"/>
  <c r="I191" i="13"/>
  <c r="M196" i="13" s="1"/>
  <c r="K191" i="13"/>
  <c r="U178" i="13"/>
  <c r="U191" i="13" s="1"/>
  <c r="I27" i="12"/>
  <c r="C25" i="12"/>
  <c r="I25" i="12" s="1"/>
  <c r="C19" i="12"/>
  <c r="I19" i="12" s="1"/>
  <c r="M178" i="13"/>
  <c r="M191" i="13" s="1"/>
  <c r="C20" i="12"/>
  <c r="I20" i="12" s="1"/>
  <c r="N36" i="8"/>
  <c r="K32" i="12"/>
  <c r="I26" i="12"/>
  <c r="P38" i="8" l="1"/>
  <c r="E58" i="10"/>
  <c r="N67" i="9"/>
  <c r="C8" i="3" s="1"/>
  <c r="G178" i="7"/>
  <c r="G185" i="7" s="1"/>
  <c r="G187" i="7" s="1"/>
  <c r="W207" i="13"/>
  <c r="I10" i="22"/>
  <c r="I13" i="22" s="1"/>
  <c r="C13" i="22"/>
  <c r="E11" i="22" s="1"/>
  <c r="N79" i="9"/>
  <c r="M178" i="7" s="1"/>
  <c r="U196" i="13"/>
  <c r="M195" i="13"/>
  <c r="M205" i="13" s="1"/>
  <c r="M207" i="13" s="1"/>
  <c r="N65" i="8"/>
  <c r="U197" i="13"/>
  <c r="M177" i="7"/>
  <c r="N69" i="8" l="1"/>
  <c r="E23" i="10" s="1"/>
  <c r="O198" i="13"/>
  <c r="E10" i="22"/>
  <c r="E13" i="22" s="1"/>
  <c r="M185" i="7"/>
  <c r="P185" i="7" s="1"/>
  <c r="P187" i="7" s="1"/>
  <c r="F20" i="3" s="1"/>
  <c r="U195" i="13"/>
  <c r="G17" i="22" l="1"/>
  <c r="G33" i="23"/>
  <c r="N83" i="8"/>
  <c r="U198" i="13"/>
  <c r="U205" i="13" s="1"/>
  <c r="C26" i="23" s="1"/>
  <c r="G36" i="12"/>
  <c r="G39" i="12" s="1"/>
  <c r="G32" i="12" s="1"/>
  <c r="O205" i="13" l="1"/>
  <c r="O207" i="13" s="1"/>
  <c r="U211" i="13" s="1"/>
  <c r="C30" i="12"/>
  <c r="C32" i="12" s="1"/>
  <c r="E17" i="12" s="1"/>
  <c r="G17" i="12" s="1"/>
  <c r="U207" i="13"/>
  <c r="C33" i="12" s="1"/>
  <c r="X205" i="13"/>
  <c r="X207" i="13" s="1"/>
  <c r="E18" i="12" l="1"/>
  <c r="G18" i="12" s="1"/>
  <c r="M18" i="12" s="1"/>
  <c r="E19" i="12"/>
  <c r="G19" i="12" s="1"/>
  <c r="M19" i="12" s="1"/>
  <c r="E23" i="12"/>
  <c r="G23" i="12" s="1"/>
  <c r="O23" i="12" s="1"/>
  <c r="Q23" i="12" s="1"/>
  <c r="T23" i="12" s="1"/>
  <c r="E24" i="12"/>
  <c r="G24" i="12" s="1"/>
  <c r="O24" i="12" s="1"/>
  <c r="Q24" i="12" s="1"/>
  <c r="T24" i="12" s="1"/>
  <c r="E13" i="12"/>
  <c r="G13" i="12" s="1"/>
  <c r="O13" i="12" s="1"/>
  <c r="Q13" i="12" s="1"/>
  <c r="S13" i="12" s="1"/>
  <c r="E28" i="12"/>
  <c r="G28" i="12" s="1"/>
  <c r="M28" i="12" s="1"/>
  <c r="E20" i="12"/>
  <c r="G20" i="12" s="1"/>
  <c r="M20" i="12" s="1"/>
  <c r="E22" i="12"/>
  <c r="G22" i="12" s="1"/>
  <c r="M22" i="12" s="1"/>
  <c r="E29" i="12"/>
  <c r="G29" i="12" s="1"/>
  <c r="E15" i="12"/>
  <c r="G15" i="12" s="1"/>
  <c r="M15" i="12" s="1"/>
  <c r="E12" i="12"/>
  <c r="G12" i="12" s="1"/>
  <c r="O12" i="12" s="1"/>
  <c r="Q12" i="12" s="1"/>
  <c r="T12" i="12" s="1"/>
  <c r="E25" i="12"/>
  <c r="G25" i="12" s="1"/>
  <c r="M25" i="12" s="1"/>
  <c r="E11" i="12"/>
  <c r="G11" i="12" s="1"/>
  <c r="E30" i="12"/>
  <c r="G30" i="12" s="1"/>
  <c r="E16" i="12"/>
  <c r="G16" i="12" s="1"/>
  <c r="O16" i="12" s="1"/>
  <c r="Q16" i="12" s="1"/>
  <c r="T16" i="12" s="1"/>
  <c r="E14" i="12"/>
  <c r="G14" i="12" s="1"/>
  <c r="M14" i="12" s="1"/>
  <c r="E26" i="12"/>
  <c r="G26" i="12" s="1"/>
  <c r="M26" i="12" s="1"/>
  <c r="E27" i="12"/>
  <c r="G27" i="12" s="1"/>
  <c r="O27" i="12" s="1"/>
  <c r="Q27" i="12" s="1"/>
  <c r="T27" i="12" s="1"/>
  <c r="E21" i="12"/>
  <c r="G21" i="12" s="1"/>
  <c r="M21" i="12" s="1"/>
  <c r="I30" i="12"/>
  <c r="I32" i="12" s="1"/>
  <c r="G18" i="22"/>
  <c r="G19" i="22" s="1"/>
  <c r="G24" i="22" s="1"/>
  <c r="G13" i="22" s="1"/>
  <c r="G11" i="22" s="1"/>
  <c r="G34" i="23"/>
  <c r="G35" i="23" s="1"/>
  <c r="G38" i="23" s="1"/>
  <c r="G28" i="23" s="1"/>
  <c r="E22" i="10"/>
  <c r="E30" i="10" s="1"/>
  <c r="E32" i="10" s="1"/>
  <c r="I26" i="23"/>
  <c r="I28" i="23" s="1"/>
  <c r="C28" i="23"/>
  <c r="E26" i="23" s="1"/>
  <c r="O17" i="12"/>
  <c r="Q17" i="12" s="1"/>
  <c r="T17" i="12" s="1"/>
  <c r="M17" i="12"/>
  <c r="M24" i="12"/>
  <c r="O18" i="12"/>
  <c r="Q18" i="12" s="1"/>
  <c r="T18" i="12" s="1"/>
  <c r="M23" i="12" l="1"/>
  <c r="M13" i="12"/>
  <c r="O19" i="12"/>
  <c r="Q19" i="12" s="1"/>
  <c r="T19" i="12" s="1"/>
  <c r="O28" i="12"/>
  <c r="Q28" i="12" s="1"/>
  <c r="T28" i="12" s="1"/>
  <c r="O25" i="12"/>
  <c r="Q25" i="12" s="1"/>
  <c r="T25" i="12" s="1"/>
  <c r="O22" i="12"/>
  <c r="Q22" i="12" s="1"/>
  <c r="T22" i="12" s="1"/>
  <c r="O20" i="12"/>
  <c r="Q20" i="12" s="1"/>
  <c r="T20" i="12" s="1"/>
  <c r="O15" i="12"/>
  <c r="Q15" i="12" s="1"/>
  <c r="T15" i="12" s="1"/>
  <c r="M27" i="12"/>
  <c r="M12" i="12"/>
  <c r="O21" i="12"/>
  <c r="Q21" i="12" s="1"/>
  <c r="T21" i="12" s="1"/>
  <c r="M16" i="12"/>
  <c r="O26" i="12"/>
  <c r="Q26" i="12" s="1"/>
  <c r="T26" i="12" s="1"/>
  <c r="E32" i="12"/>
  <c r="O14" i="12"/>
  <c r="Q14" i="12" s="1"/>
  <c r="G10" i="22"/>
  <c r="O10" i="22" s="1"/>
  <c r="E57" i="10"/>
  <c r="E63" i="10" s="1"/>
  <c r="E65" i="10" s="1"/>
  <c r="G26" i="23"/>
  <c r="O11" i="22"/>
  <c r="Q11" i="22" s="1"/>
  <c r="M11" i="22"/>
  <c r="E25" i="23"/>
  <c r="G25" i="23" s="1"/>
  <c r="E16" i="23"/>
  <c r="E17" i="23"/>
  <c r="E14" i="23"/>
  <c r="E9" i="23"/>
  <c r="G9" i="23" s="1"/>
  <c r="E24" i="23"/>
  <c r="E18" i="23"/>
  <c r="E20" i="23"/>
  <c r="E23" i="23"/>
  <c r="E15" i="23"/>
  <c r="E22" i="23"/>
  <c r="E12" i="23"/>
  <c r="E21" i="23"/>
  <c r="E19" i="23"/>
  <c r="E10" i="23"/>
  <c r="E11" i="23"/>
  <c r="E13" i="23"/>
  <c r="M11" i="12"/>
  <c r="O11" i="12"/>
  <c r="T14" i="12" l="1"/>
  <c r="T32" i="12"/>
  <c r="O32" i="12"/>
  <c r="M32" i="12"/>
  <c r="M10" i="22"/>
  <c r="M13" i="22" s="1"/>
  <c r="O13" i="22"/>
  <c r="G13" i="23"/>
  <c r="K13" i="23" s="1"/>
  <c r="G21" i="23"/>
  <c r="K21" i="23" s="1"/>
  <c r="G23" i="23"/>
  <c r="K23" i="23" s="1"/>
  <c r="G11" i="23"/>
  <c r="K11" i="23" s="1"/>
  <c r="G12" i="23"/>
  <c r="K12" i="23" s="1"/>
  <c r="G20" i="23"/>
  <c r="K20" i="23" s="1"/>
  <c r="G14" i="23"/>
  <c r="K14" i="23" s="1"/>
  <c r="G10" i="23"/>
  <c r="K10" i="23" s="1"/>
  <c r="G22" i="23"/>
  <c r="K22" i="23" s="1"/>
  <c r="G18" i="23"/>
  <c r="K18" i="23" s="1"/>
  <c r="G17" i="23"/>
  <c r="K17" i="23" s="1"/>
  <c r="Q10" i="22"/>
  <c r="Q13" i="22" s="1"/>
  <c r="D16" i="3" s="1"/>
  <c r="G19" i="23"/>
  <c r="K19" i="23" s="1"/>
  <c r="G15" i="23"/>
  <c r="K15" i="23" s="1"/>
  <c r="G24" i="23"/>
  <c r="K24" i="23" s="1"/>
  <c r="G16" i="23"/>
  <c r="K16" i="23" s="1"/>
  <c r="K9" i="23"/>
  <c r="E28" i="23"/>
  <c r="Q11" i="12"/>
  <c r="Q32" i="12" l="1"/>
  <c r="S11" i="12"/>
  <c r="S32" i="12" s="1"/>
  <c r="K28" i="23"/>
  <c r="F16" i="3" s="1"/>
  <c r="E187" i="7"/>
  <c r="M191" i="7" s="1"/>
  <c r="M187" i="7"/>
  <c r="F6" i="3" l="1"/>
  <c r="F12" i="3" s="1"/>
  <c r="F18" i="3" s="1"/>
  <c r="F22" i="3" s="1"/>
  <c r="D6" i="3" l="1"/>
  <c r="D12" i="3" s="1"/>
  <c r="D18" i="3" s="1"/>
  <c r="D22" i="3" s="1"/>
</calcChain>
</file>

<file path=xl/sharedStrings.xml><?xml version="1.0" encoding="utf-8"?>
<sst xmlns="http://schemas.openxmlformats.org/spreadsheetml/2006/main" count="802" uniqueCount="434">
  <si>
    <t>Indirect Cost Rate Proposal</t>
  </si>
  <si>
    <t>Indirect</t>
  </si>
  <si>
    <t>Actual</t>
  </si>
  <si>
    <t>% of</t>
  </si>
  <si>
    <t>Rate at</t>
  </si>
  <si>
    <t>Costs</t>
  </si>
  <si>
    <t>Program</t>
  </si>
  <si>
    <t>Total</t>
  </si>
  <si>
    <t>Cost Pool</t>
  </si>
  <si>
    <t>Carryforward</t>
  </si>
  <si>
    <t>BIA (638)</t>
  </si>
  <si>
    <t>IHS (638)</t>
  </si>
  <si>
    <t>BIA (100-297)</t>
  </si>
  <si>
    <t>1/</t>
  </si>
  <si>
    <t>HHS (Non-638)</t>
  </si>
  <si>
    <t>Interior (Non-638)</t>
  </si>
  <si>
    <t>Agriculture</t>
  </si>
  <si>
    <t>HUD</t>
  </si>
  <si>
    <t>Education</t>
  </si>
  <si>
    <t>Energy</t>
  </si>
  <si>
    <t>EPA</t>
  </si>
  <si>
    <t>Justice</t>
  </si>
  <si>
    <t>EEOC</t>
  </si>
  <si>
    <t xml:space="preserve">Tribal </t>
  </si>
  <si>
    <t>2/</t>
  </si>
  <si>
    <t>Totals</t>
  </si>
  <si>
    <t>3/</t>
  </si>
  <si>
    <t>4/</t>
  </si>
  <si>
    <t>Cost</t>
  </si>
  <si>
    <t>Expenditures</t>
  </si>
  <si>
    <t>Directly</t>
  </si>
  <si>
    <t>Per Financial</t>
  </si>
  <si>
    <t>Services</t>
  </si>
  <si>
    <t>Unallowable</t>
  </si>
  <si>
    <t>Funded</t>
  </si>
  <si>
    <t>Depreciation</t>
  </si>
  <si>
    <t>Base</t>
  </si>
  <si>
    <t>FEDERAL PROGRAMS</t>
  </si>
  <si>
    <t>P.L. 93-638 Programs</t>
  </si>
  <si>
    <t>Department of Health and Human Services:</t>
  </si>
  <si>
    <t xml:space="preserve">     Subtotal</t>
  </si>
  <si>
    <t>Department of Agriculture:</t>
  </si>
  <si>
    <t>Department of Housing and Urban Development:</t>
  </si>
  <si>
    <t>Department of Education:</t>
  </si>
  <si>
    <t>Department of Energy:</t>
  </si>
  <si>
    <t>Environmental Protection Agency:</t>
  </si>
  <si>
    <t>Department of Justice:</t>
  </si>
  <si>
    <t>Equal Employment Opportunity Commission:</t>
  </si>
  <si>
    <t>Subtotal Federal Programs</t>
  </si>
  <si>
    <t>TRIBAL PROGRAMS</t>
  </si>
  <si>
    <t>General Fund</t>
  </si>
  <si>
    <t>Subtotal Tribal Programs</t>
  </si>
  <si>
    <t>Total Direct Costs</t>
  </si>
  <si>
    <t>5/</t>
  </si>
  <si>
    <t>Footnotes:</t>
  </si>
  <si>
    <t>Proposed</t>
  </si>
  <si>
    <t>Title / Description</t>
  </si>
  <si>
    <t>Comments</t>
  </si>
  <si>
    <t>Chief Financial Officer</t>
  </si>
  <si>
    <t>Office Manager</t>
  </si>
  <si>
    <t>Property &amp; Procurement Specialist</t>
  </si>
  <si>
    <t>Accountants (6)</t>
  </si>
  <si>
    <t>Human Resources Director</t>
  </si>
  <si>
    <t>Receptionist/Secretary (2)</t>
  </si>
  <si>
    <t>Supplies</t>
  </si>
  <si>
    <t>Travel and Training</t>
  </si>
  <si>
    <t>Property and Liability Insurance</t>
  </si>
  <si>
    <t>Telephone and Other Utilities</t>
  </si>
  <si>
    <t>Automobile Expenses</t>
  </si>
  <si>
    <t>Repairs and Maintenance</t>
  </si>
  <si>
    <t>Security Expense</t>
  </si>
  <si>
    <t>Reconciliation of Audited Financial Statement Costs to Indirect Cost Proposal</t>
  </si>
  <si>
    <t>Page</t>
  </si>
  <si>
    <t>Costs per Audited Financial Statements:</t>
  </si>
  <si>
    <t>Total Costs to be Accounted For</t>
  </si>
  <si>
    <t>Total Costs Accounted For</t>
  </si>
  <si>
    <t>Employment Advertising</t>
  </si>
  <si>
    <t>Equipment Rentals</t>
  </si>
  <si>
    <t>Licenses &amp; Permits</t>
  </si>
  <si>
    <t>Dues &amp; Subscriptions</t>
  </si>
  <si>
    <t>Computer Software</t>
  </si>
  <si>
    <t>Pool</t>
  </si>
  <si>
    <t>6/</t>
  </si>
  <si>
    <t>Maintenance Staff (6)</t>
  </si>
  <si>
    <t>%</t>
  </si>
  <si>
    <t>Included</t>
  </si>
  <si>
    <t>as Indirect</t>
  </si>
  <si>
    <t>IT Maintenance Contracts</t>
  </si>
  <si>
    <t>Postage &amp; Mailings</t>
  </si>
  <si>
    <t>Minor Office Equipment</t>
  </si>
  <si>
    <t>Storage Rental</t>
  </si>
  <si>
    <t>IS Technician (2)</t>
  </si>
  <si>
    <t>Direct</t>
  </si>
  <si>
    <t xml:space="preserve">  Maintenance</t>
  </si>
  <si>
    <t xml:space="preserve">  IT</t>
  </si>
  <si>
    <t xml:space="preserve">  Administration</t>
  </si>
  <si>
    <t xml:space="preserve">  Program</t>
  </si>
  <si>
    <t xml:space="preserve">  Admin Building</t>
  </si>
  <si>
    <t xml:space="preserve">  Building B</t>
  </si>
  <si>
    <t xml:space="preserve">  Building C</t>
  </si>
  <si>
    <t xml:space="preserve">  Capital Improvement, Admin Building</t>
  </si>
  <si>
    <t>Land</t>
  </si>
  <si>
    <t>Buildings &amp; Improvements:</t>
  </si>
  <si>
    <t>Equipment:</t>
  </si>
  <si>
    <t xml:space="preserve">  Enterprise</t>
  </si>
  <si>
    <t>The established capital threshold for capitalizing equipment is:</t>
  </si>
  <si>
    <t>Reference</t>
  </si>
  <si>
    <t>in Pool</t>
  </si>
  <si>
    <t>Bad Debt</t>
  </si>
  <si>
    <t>Collections</t>
  </si>
  <si>
    <t>Difference</t>
  </si>
  <si>
    <t>Programs by Funding Agency</t>
  </si>
  <si>
    <t>Printing</t>
  </si>
  <si>
    <t>HR Assistants (2)</t>
  </si>
  <si>
    <t>Exhibit E-1</t>
  </si>
  <si>
    <t>Exhibit E-2</t>
  </si>
  <si>
    <t>Exhibit D</t>
  </si>
  <si>
    <t>Exhibit C</t>
  </si>
  <si>
    <t>Exhibit F</t>
  </si>
  <si>
    <t>Department of Interior:</t>
  </si>
  <si>
    <t>Non P.L. 93-638</t>
  </si>
  <si>
    <t>Benefit</t>
  </si>
  <si>
    <t>Fringe Benefits on the Above Salaries</t>
  </si>
  <si>
    <t>Subtotal Salaries</t>
  </si>
  <si>
    <t xml:space="preserve">Subtotal Salaries </t>
  </si>
  <si>
    <t>Costs Per Indirect Cost Proposal (Actual):</t>
  </si>
  <si>
    <t>Carryforward Computation</t>
  </si>
  <si>
    <t>Indirect Cost Pool</t>
  </si>
  <si>
    <t>Department of Commerce:</t>
  </si>
  <si>
    <t>Commerce</t>
  </si>
  <si>
    <t xml:space="preserve">  Bureau of Indian Affairs-</t>
  </si>
  <si>
    <t xml:space="preserve">  Indian Health Service-</t>
  </si>
  <si>
    <t>Homeland Security</t>
  </si>
  <si>
    <t>Labor</t>
  </si>
  <si>
    <t>Transportation</t>
  </si>
  <si>
    <t>Department of Labor:</t>
  </si>
  <si>
    <t xml:space="preserve">     Subtotal BIA (638)</t>
  </si>
  <si>
    <t xml:space="preserve">     Subtotal IHS (638)</t>
  </si>
  <si>
    <t xml:space="preserve">     Subtotal HHS (Non-638)</t>
  </si>
  <si>
    <t xml:space="preserve">     Subtotal Interior (Non-638)</t>
  </si>
  <si>
    <t xml:space="preserve"> </t>
  </si>
  <si>
    <t>Underfunded</t>
  </si>
  <si>
    <t>Overfunded</t>
  </si>
  <si>
    <t xml:space="preserve">Indirect </t>
  </si>
  <si>
    <t xml:space="preserve"> Bureau of Indian Affairs-</t>
  </si>
  <si>
    <t xml:space="preserve"> Indian Health Service-</t>
  </si>
  <si>
    <t xml:space="preserve"> Food and Nutrition Service-</t>
  </si>
  <si>
    <t xml:space="preserve"> Bonneville Power Administration-</t>
  </si>
  <si>
    <t>Exhibit B</t>
  </si>
  <si>
    <t>Institute of Museum and Library Services:</t>
  </si>
  <si>
    <t>IMLS</t>
  </si>
  <si>
    <t>Check Figure</t>
  </si>
  <si>
    <t>Functions</t>
  </si>
  <si>
    <t>Expense</t>
  </si>
  <si>
    <t>Tribal</t>
  </si>
  <si>
    <t>In-Kind</t>
  </si>
  <si>
    <t>Statements (F/S)</t>
  </si>
  <si>
    <t>Per SEFA</t>
  </si>
  <si>
    <t>STATE AND OTHER PROGRAMS</t>
  </si>
  <si>
    <t>Subtotal Federal, State and Other Programs</t>
  </si>
  <si>
    <t>Must tie to F/S</t>
  </si>
  <si>
    <t>Council/</t>
  </si>
  <si>
    <t xml:space="preserve">General </t>
  </si>
  <si>
    <t>Government</t>
  </si>
  <si>
    <t xml:space="preserve">  2/</t>
  </si>
  <si>
    <t xml:space="preserve">  1/</t>
  </si>
  <si>
    <t>Health Fund</t>
  </si>
  <si>
    <t>Juvenile Justice &amp; Delinquency Prevention</t>
  </si>
  <si>
    <t>State Fire Protection</t>
  </si>
  <si>
    <t>ARCO Bull Trout Recovery</t>
  </si>
  <si>
    <t>Housing Fund</t>
  </si>
  <si>
    <t>Bingo Fund</t>
  </si>
  <si>
    <t>Tobacco Prevention</t>
  </si>
  <si>
    <t>Juvenile Justice &amp; Delinquency Preventions</t>
  </si>
  <si>
    <t>Service Provider</t>
  </si>
  <si>
    <t>Amount</t>
  </si>
  <si>
    <t>Description of Service Rendered</t>
  </si>
  <si>
    <t>ABC Consulting</t>
  </si>
  <si>
    <t>Revisions to employee health benefits and retirement plan</t>
  </si>
  <si>
    <t>To Exhibit E-1</t>
  </si>
  <si>
    <t>To Exhibit E-2</t>
  </si>
  <si>
    <t>N/A</t>
  </si>
  <si>
    <t>(fill in the blank)</t>
  </si>
  <si>
    <t>Department of Transportation:</t>
  </si>
  <si>
    <t>Department of Homeland Security:</t>
  </si>
  <si>
    <t>To Exhibit A</t>
  </si>
  <si>
    <t>To Exhibit C</t>
  </si>
  <si>
    <t>Exhibit G</t>
  </si>
  <si>
    <t xml:space="preserve">Capital threshold is the dollar value above which asset acquisition is added to the capital asset accounts and depreciated over its useful life.  </t>
  </si>
  <si>
    <r>
      <rPr>
        <sz val="11"/>
        <rFont val="Times New Roman"/>
        <family val="1"/>
      </rPr>
      <t>Salaries:</t>
    </r>
    <r>
      <rPr>
        <sz val="11"/>
        <color indexed="10"/>
        <rFont val="Times New Roman"/>
        <family val="1"/>
      </rPr>
      <t xml:space="preserve">    </t>
    </r>
    <r>
      <rPr>
        <b/>
        <sz val="11"/>
        <color indexed="10"/>
        <rFont val="Times New Roman"/>
        <family val="1"/>
      </rPr>
      <t>1/</t>
    </r>
  </si>
  <si>
    <r>
      <t xml:space="preserve">Salaries:   </t>
    </r>
    <r>
      <rPr>
        <b/>
        <sz val="11"/>
        <color indexed="10"/>
        <rFont val="Times New Roman"/>
        <family val="1"/>
      </rPr>
      <t xml:space="preserve"> 1/</t>
    </r>
  </si>
  <si>
    <t>Utility Fund</t>
  </si>
  <si>
    <t>Depreciation (Exhibit G)</t>
  </si>
  <si>
    <r>
      <rPr>
        <b/>
        <sz val="11"/>
        <color indexed="10"/>
        <rFont val="Times New Roman"/>
        <family val="1"/>
      </rPr>
      <t>2/</t>
    </r>
    <r>
      <rPr>
        <sz val="11"/>
        <rFont val="Times New Roman"/>
        <family val="1"/>
      </rPr>
      <t xml:space="preserve">  Provide an explanation for any difference.</t>
    </r>
  </si>
  <si>
    <t xml:space="preserve">Helpful hints: </t>
  </si>
  <si>
    <t>"Exh F reconciliation"</t>
  </si>
  <si>
    <t>&amp; Exhibit F</t>
  </si>
  <si>
    <t>To Exhibit B &amp; F</t>
  </si>
  <si>
    <t>Exhibit H</t>
  </si>
  <si>
    <t>Summary of Depreciation Expense -</t>
  </si>
  <si>
    <t>F/S</t>
  </si>
  <si>
    <t>Ref.</t>
  </si>
  <si>
    <t xml:space="preserve">  Human Resources</t>
  </si>
  <si>
    <t>(in base)</t>
  </si>
  <si>
    <t>Audit p.</t>
  </si>
  <si>
    <t>Carryforward Year</t>
  </si>
  <si>
    <t>Proposing Year</t>
  </si>
  <si>
    <t>Name of Tribal Entity</t>
  </si>
  <si>
    <r>
      <rPr>
        <b/>
        <sz val="11"/>
        <rFont val="Times New Roman"/>
        <family val="1"/>
      </rPr>
      <t xml:space="preserve">3/ </t>
    </r>
    <r>
      <rPr>
        <sz val="11"/>
        <rFont val="Times New Roman"/>
        <family val="1"/>
      </rPr>
      <t xml:space="preserve">Depreciation claimed as indirect costs </t>
    </r>
    <r>
      <rPr>
        <b/>
        <u/>
        <sz val="11"/>
        <rFont val="Times New Roman"/>
        <family val="1"/>
      </rPr>
      <t>must be supported</t>
    </r>
    <r>
      <rPr>
        <sz val="11"/>
        <rFont val="Times New Roman"/>
        <family val="1"/>
      </rPr>
      <t xml:space="preserve"> by a detailed depreciation schedule and provided upon request.  This schedule should contain an asset description, date of purchase or completion, method of purchase, full life expectancy, total costs, and yearly depreciation amount.</t>
    </r>
  </si>
  <si>
    <t>Dollars</t>
  </si>
  <si>
    <t>Fund #</t>
  </si>
  <si>
    <t>Tribal In-Kind Services</t>
  </si>
  <si>
    <t>Tribal In-Kind Dollars</t>
  </si>
  <si>
    <t>(Col G-I-K)</t>
  </si>
  <si>
    <t>must match</t>
  </si>
  <si>
    <t>Tabaco Prevention</t>
  </si>
  <si>
    <t>Property &amp; Liability Insurance</t>
  </si>
  <si>
    <t>Repairs &amp; Maintenance</t>
  </si>
  <si>
    <t>Telephone &amp; Other Utilities</t>
  </si>
  <si>
    <t>Travel &amp; Training</t>
  </si>
  <si>
    <t>Accounting Department-</t>
  </si>
  <si>
    <t>IT Department-</t>
  </si>
  <si>
    <t>HR Department-</t>
  </si>
  <si>
    <t>Maintenance Department-</t>
  </si>
  <si>
    <t>subtotal</t>
  </si>
  <si>
    <t>Estimated</t>
  </si>
  <si>
    <t xml:space="preserve">Detail of Indirect Professional and Contractual Services - </t>
  </si>
  <si>
    <t>Indirect Cost Proposal</t>
  </si>
  <si>
    <t>Indirect Cost Collections (Recovered) Reporting Schedule</t>
  </si>
  <si>
    <t>Agency</t>
  </si>
  <si>
    <t>check figure</t>
  </si>
  <si>
    <t>Exhibit C-1</t>
  </si>
  <si>
    <t>less</t>
  </si>
  <si>
    <t>Net</t>
  </si>
  <si>
    <r>
      <rPr>
        <b/>
        <sz val="11"/>
        <color rgb="FFFF0000"/>
        <rFont val="Times New Roman"/>
        <family val="1"/>
      </rPr>
      <t xml:space="preserve">1/ </t>
    </r>
    <r>
      <rPr>
        <sz val="11"/>
        <rFont val="Times New Roman"/>
        <family val="1"/>
      </rPr>
      <t xml:space="preserve"> Total must tie to actual direct cost base schedule (Exhibit C).</t>
    </r>
  </si>
  <si>
    <t>from Exhibit E-1</t>
  </si>
  <si>
    <t>from Exhibit E-2</t>
  </si>
  <si>
    <t>from Exhibit C</t>
  </si>
  <si>
    <t>from Exhibit C-1</t>
  </si>
  <si>
    <t>"Exh C actual base"</t>
  </si>
  <si>
    <t>Please fill in the top portion "Costs per Audited Financial Statements".  Other cells should be automatically populated from information on Exhibit C.</t>
  </si>
  <si>
    <t>totals to Exhibit F</t>
  </si>
  <si>
    <r>
      <rPr>
        <b/>
        <sz val="10"/>
        <color indexed="10"/>
        <rFont val="Times New Roman"/>
        <family val="1"/>
      </rPr>
      <t xml:space="preserve">4/ </t>
    </r>
    <r>
      <rPr>
        <b/>
        <sz val="10"/>
        <rFont val="Times New Roman"/>
        <family val="1"/>
      </rPr>
      <t xml:space="preserve"> "</t>
    </r>
    <r>
      <rPr>
        <sz val="10"/>
        <rFont val="Times New Roman"/>
        <family val="1"/>
      </rPr>
      <t>Directly funded indirect" costs are indirect costs that are paid for by direct programs dollars.  These costs must be excluded from both the pool and base (Exhibit C).</t>
    </r>
  </si>
  <si>
    <r>
      <rPr>
        <b/>
        <sz val="10"/>
        <color indexed="10"/>
        <rFont val="Times New Roman"/>
        <family val="1"/>
      </rPr>
      <t xml:space="preserve">4/ </t>
    </r>
    <r>
      <rPr>
        <b/>
        <sz val="10"/>
        <rFont val="Times New Roman"/>
        <family val="1"/>
      </rPr>
      <t xml:space="preserve"> "</t>
    </r>
    <r>
      <rPr>
        <sz val="10"/>
        <rFont val="Times New Roman"/>
        <family val="1"/>
      </rPr>
      <t>Directly funded indirect" costs are indirect costs that are paid for by direct programs dollars.  These costs must be excluded from both the pool and base (Exhibit D).</t>
    </r>
  </si>
  <si>
    <t>Note: The amounts shown as Indirect Costs Collections must be based on the Organization's audited financial statements or GL support.</t>
  </si>
  <si>
    <t xml:space="preserve">Tribal or private funds booked or spent for IDC </t>
  </si>
  <si>
    <r>
      <t xml:space="preserve">Indirect Cost Revenues (to be entered in collection column of carryforward schedule) </t>
    </r>
    <r>
      <rPr>
        <b/>
        <sz val="11"/>
        <color rgb="FFFF0000"/>
        <rFont val="Times New Roman"/>
        <family val="1"/>
      </rPr>
      <t>3/</t>
    </r>
  </si>
  <si>
    <r>
      <t xml:space="preserve">Indirect Cost Revenues per Audit or GL </t>
    </r>
    <r>
      <rPr>
        <b/>
        <sz val="11"/>
        <color rgb="FFFF0000"/>
        <rFont val="Times New Roman"/>
        <family val="1"/>
      </rPr>
      <t>1/</t>
    </r>
  </si>
  <si>
    <r>
      <rPr>
        <b/>
        <sz val="10"/>
        <color indexed="10"/>
        <rFont val="Times New Roman"/>
        <family val="1"/>
      </rPr>
      <t>3/</t>
    </r>
    <r>
      <rPr>
        <sz val="10"/>
        <color indexed="10"/>
        <rFont val="Times New Roman"/>
        <family val="1"/>
      </rPr>
      <t xml:space="preserve">  </t>
    </r>
    <r>
      <rPr>
        <sz val="10"/>
        <rFont val="Times New Roman"/>
        <family val="1"/>
      </rPr>
      <t>The amount of "Indirect Cost Collection" need not include direct funds (including direct program funds, direct CSC, or indirect CSC funds lawfully redirected to pay for unfunded direct CSC) (col. H &amp; J), private funds, or tribal funds diverted to pay indirect costs in the pool (col. F), provided that the amount listed is consistent with the tribal contractors' audited financial statements or post-audit statements, pursuant to Section III.B.1(a) and (b) of PSA III.</t>
    </r>
  </si>
  <si>
    <r>
      <rPr>
        <b/>
        <sz val="10"/>
        <color indexed="10"/>
        <rFont val="Times New Roman"/>
        <family val="1"/>
      </rPr>
      <t>2/</t>
    </r>
    <r>
      <rPr>
        <sz val="10"/>
        <rFont val="Times New Roman"/>
        <family val="1"/>
      </rPr>
      <t xml:space="preserve">  Over or underrecovery from BIA is not included in the carryforward computation according to Public Law 100-297 Section 1128A, (d) (3): "Funds received as grants under this section for Bureau funded programs operated by a tribe or tribal organization under a contract or agreement shall not be taken into consideration for purposes of indirect cost underrecovery and overrecovery determinations by any Federal agency for any other funds, from whatever source derived."</t>
    </r>
  </si>
  <si>
    <r>
      <rPr>
        <b/>
        <sz val="10"/>
        <color indexed="10"/>
        <rFont val="Times New Roman"/>
        <family val="1"/>
      </rPr>
      <t xml:space="preserve">3/ </t>
    </r>
    <r>
      <rPr>
        <sz val="10"/>
        <rFont val="Times New Roman"/>
        <family val="1"/>
      </rPr>
      <t xml:space="preserve"> Over or underrecovery from Tribal accounts is internal and therefore not included in the carryforward computation.</t>
    </r>
  </si>
  <si>
    <t>Department of Defense:</t>
  </si>
  <si>
    <t>Defense</t>
  </si>
  <si>
    <t>BIA P.L. 100-297 Programs:</t>
  </si>
  <si>
    <t>BIA (P.L. 100-297):</t>
  </si>
  <si>
    <t>subtotal State &amp; Other Programs</t>
  </si>
  <si>
    <t>Subtotal State &amp; Other Programs</t>
  </si>
  <si>
    <t>State &amp; Other</t>
  </si>
  <si>
    <t>General Ledger supporting indirect cost pool</t>
  </si>
  <si>
    <t>Exhibit I</t>
  </si>
  <si>
    <r>
      <t xml:space="preserve">Reprogrammed indirect dollars or indirect CSC to pay for direct CSC </t>
    </r>
    <r>
      <rPr>
        <b/>
        <sz val="11"/>
        <color rgb="FFFF0000"/>
        <rFont val="Times New Roman"/>
        <family val="1"/>
      </rPr>
      <t>2/</t>
    </r>
  </si>
  <si>
    <t>Reprogrammed direct dollars or direct CSC to pay for Indirect</t>
  </si>
  <si>
    <r>
      <rPr>
        <b/>
        <sz val="10"/>
        <color rgb="FFFF0000"/>
        <rFont val="Times New Roman"/>
        <family val="1"/>
      </rPr>
      <t>2/</t>
    </r>
    <r>
      <rPr>
        <sz val="10"/>
        <rFont val="Times New Roman"/>
        <family val="1"/>
      </rPr>
      <t xml:space="preserve"> For ISDA 638 Programs, on Col J insert the total CSC Funding Award amount which was used to pay unfunded direct CSC.</t>
    </r>
  </si>
  <si>
    <t>(This schedule is required only if the Tribe needs to compile a carryforward schedule, Exhibit B)</t>
  </si>
  <si>
    <t xml:space="preserve">Actual Direct Salaries Base </t>
  </si>
  <si>
    <t>Proposed Direct Salaries Base</t>
  </si>
  <si>
    <t>Direct Salaries</t>
  </si>
  <si>
    <t>Non-Labor</t>
  </si>
  <si>
    <t>Direct Salaries Base</t>
  </si>
  <si>
    <t>Government Fund</t>
  </si>
  <si>
    <t>Proprietary Fund/Enterprise Fund</t>
  </si>
  <si>
    <t>Internal Service Fund</t>
  </si>
  <si>
    <t>Fiduciary Fund</t>
  </si>
  <si>
    <t>Direct Non-Labor Costs</t>
  </si>
  <si>
    <t>Government Fund Salaries</t>
  </si>
  <si>
    <t>Proprietary Fund/Enterprise Fund Salaries</t>
  </si>
  <si>
    <t>Internal Service Fund Salaries</t>
  </si>
  <si>
    <t>Fiduciary Fund Salaries</t>
  </si>
  <si>
    <t>Salaries per Audited Financial Statements or GL Support:</t>
  </si>
  <si>
    <t>Total Salaries to be Accounted For</t>
  </si>
  <si>
    <t>Excluded Salaries</t>
  </si>
  <si>
    <t>Total Salaries Accounted For</t>
  </si>
  <si>
    <t>Reconciliations are NOT required for 1st &amp; 2nd year rates unless audited costs are used.</t>
  </si>
  <si>
    <t>Actual Direct</t>
  </si>
  <si>
    <t>Salaries Base</t>
  </si>
  <si>
    <t>General Ledger supporting indirect cost revenue</t>
  </si>
  <si>
    <t>Exhibit J</t>
  </si>
  <si>
    <t>Professional Fees/Contractual Services -</t>
  </si>
  <si>
    <t>XYZ Management Groups</t>
  </si>
  <si>
    <t>Draft employee manuals</t>
  </si>
  <si>
    <t>Review employee manuals &amp; policies</t>
  </si>
  <si>
    <t>Council Stipends (X%)</t>
  </si>
  <si>
    <t>Security Guard (4)</t>
  </si>
  <si>
    <t>IT Director</t>
  </si>
  <si>
    <t>from NICRA</t>
  </si>
  <si>
    <t>Must tie to Audit Revenue or GL support on Exhibit J</t>
  </si>
  <si>
    <r>
      <rPr>
        <b/>
        <sz val="10"/>
        <color rgb="FFFF0000"/>
        <rFont val="Times New Roman"/>
        <family val="1"/>
      </rPr>
      <t>1/</t>
    </r>
    <r>
      <rPr>
        <sz val="10"/>
        <rFont val="Times New Roman"/>
        <family val="1"/>
      </rPr>
      <t xml:space="preserve"> Indirect cost collections (indirect revenue received) is the amount of indirect cost revenue recovered/collected/received from the programs in the base (</t>
    </r>
    <r>
      <rPr>
        <b/>
        <u/>
        <sz val="10"/>
        <rFont val="Times New Roman"/>
        <family val="1"/>
      </rPr>
      <t>this is NOT expenditure</t>
    </r>
    <r>
      <rPr>
        <sz val="10"/>
        <rFont val="Times New Roman"/>
        <family val="1"/>
      </rPr>
      <t xml:space="preserve">).  The indirect cost collections must be reconcilable to the </t>
    </r>
    <r>
      <rPr>
        <b/>
        <u/>
        <sz val="10"/>
        <rFont val="Times New Roman"/>
        <family val="1"/>
      </rPr>
      <t>revenue section</t>
    </r>
    <r>
      <rPr>
        <sz val="10"/>
        <rFont val="Times New Roman"/>
        <family val="1"/>
      </rPr>
      <t xml:space="preserve"> of the audited financial statements.  Otherwise, the Organization must provide one of the following to support these numbers: (1) a copy of the audited general ledger showing the grand total for the indirect cost collections (Exhibit J), (2) documents from the funding agency, or (3) a letter from the CPA who performed the audit.</t>
    </r>
  </si>
  <si>
    <r>
      <rPr>
        <b/>
        <sz val="10"/>
        <color indexed="10"/>
        <rFont val="Times New Roman"/>
        <family val="1"/>
      </rPr>
      <t>2/</t>
    </r>
    <r>
      <rPr>
        <sz val="10"/>
        <rFont val="Times New Roman"/>
        <family val="1"/>
      </rPr>
      <t xml:space="preserve">  For "other" professional &amp; contractual services - need breakdown by type of service and associated amount in Exhibit H.</t>
    </r>
  </si>
  <si>
    <t>(this schedule is required if depreciation is included in the indirect cost pool (Exhibits E-1 &amp; E-2))</t>
  </si>
  <si>
    <t>(this schedule is required if "other" professional &amp; contractual services are included in the indirect cost pool (Exhibits E-1 &amp; E-2))</t>
  </si>
  <si>
    <t>Enterprise Fund - Casino</t>
  </si>
  <si>
    <t>Total Indirect Cost Pool</t>
  </si>
  <si>
    <r>
      <t>(</t>
    </r>
    <r>
      <rPr>
        <b/>
        <sz val="12"/>
        <color rgb="FFFF0000"/>
        <rFont val="Times New Roman"/>
        <family val="1"/>
      </rPr>
      <t>out</t>
    </r>
    <r>
      <rPr>
        <b/>
        <sz val="12"/>
        <rFont val="Times New Roman"/>
        <family val="1"/>
      </rPr>
      <t xml:space="preserve"> of base)</t>
    </r>
  </si>
  <si>
    <t>Audit Fees</t>
  </si>
  <si>
    <t>Accounting Services</t>
  </si>
  <si>
    <t>Legal Fees</t>
  </si>
  <si>
    <t>IT Services</t>
  </si>
  <si>
    <r>
      <t xml:space="preserve">Other (specify on Exhibit H) </t>
    </r>
    <r>
      <rPr>
        <b/>
        <sz val="11"/>
        <color rgb="FFFF0000"/>
        <rFont val="Times New Roman"/>
        <family val="1"/>
      </rPr>
      <t>2/</t>
    </r>
  </si>
  <si>
    <r>
      <rPr>
        <b/>
        <sz val="10"/>
        <color indexed="10"/>
        <rFont val="Times New Roman"/>
        <family val="1"/>
      </rPr>
      <t xml:space="preserve">3/  </t>
    </r>
    <r>
      <rPr>
        <sz val="10"/>
        <rFont val="Times New Roman"/>
        <family val="1"/>
      </rPr>
      <t>Unallowable costs must be included in the base if the costs benefit from services provided by the indirect cost pool (payroll, accounting, HR, IT, etc.)  [in accordance with 2CFR200, Subpart E, Section 200.413(e)].</t>
    </r>
  </si>
  <si>
    <r>
      <rPr>
        <b/>
        <sz val="10"/>
        <color indexed="10"/>
        <rFont val="Times New Roman"/>
        <family val="1"/>
      </rPr>
      <t>6/</t>
    </r>
    <r>
      <rPr>
        <sz val="10"/>
        <rFont val="Times New Roman"/>
        <family val="1"/>
      </rPr>
      <t xml:space="preserve"> These costs benefit specific programs in the base; therefore, are treated as direct costs and included in the base. (</t>
    </r>
    <r>
      <rPr>
        <u/>
        <sz val="10"/>
        <rFont val="Times New Roman"/>
        <family val="1"/>
      </rPr>
      <t>Need to specify where in the base on Exhibit C</t>
    </r>
    <r>
      <rPr>
        <sz val="10"/>
        <rFont val="Times New Roman"/>
        <family val="1"/>
      </rPr>
      <t>).</t>
    </r>
  </si>
  <si>
    <r>
      <rPr>
        <b/>
        <sz val="10"/>
        <color indexed="10"/>
        <rFont val="Times New Roman"/>
        <family val="1"/>
      </rPr>
      <t>5/</t>
    </r>
    <r>
      <rPr>
        <sz val="10"/>
        <rFont val="Times New Roman"/>
        <family val="1"/>
      </rPr>
      <t xml:space="preserve">  Council/general government expenses must be included in the base if they benefit from services provided by the indirect cost pool (payroll, accounting, HR, IT, etc.)  [in accordance with 2CFR200, Subpart E, Section 200.413 (e)].  (</t>
    </r>
    <r>
      <rPr>
        <u/>
        <sz val="10"/>
        <rFont val="Times New Roman"/>
        <family val="1"/>
      </rPr>
      <t>Need to specify where in the base on Exhibit C</t>
    </r>
    <r>
      <rPr>
        <sz val="10"/>
        <rFont val="Times New Roman"/>
        <family val="1"/>
      </rPr>
      <t>).</t>
    </r>
  </si>
  <si>
    <r>
      <t>(</t>
    </r>
    <r>
      <rPr>
        <b/>
        <sz val="12"/>
        <color rgb="FFFF0000"/>
        <rFont val="Times New Roman"/>
        <family val="1"/>
      </rPr>
      <t xml:space="preserve">out </t>
    </r>
    <r>
      <rPr>
        <b/>
        <sz val="12"/>
        <rFont val="Times New Roman"/>
        <family val="1"/>
      </rPr>
      <t>of base)</t>
    </r>
  </si>
  <si>
    <r>
      <rPr>
        <b/>
        <sz val="10"/>
        <color indexed="10"/>
        <rFont val="Times New Roman"/>
        <family val="1"/>
      </rPr>
      <t>6/</t>
    </r>
    <r>
      <rPr>
        <sz val="10"/>
        <rFont val="Times New Roman"/>
        <family val="1"/>
      </rPr>
      <t xml:space="preserve"> These costs benefit specific programs in the base; therefore, are treated as direct costs and included in the base. (</t>
    </r>
    <r>
      <rPr>
        <u/>
        <sz val="10"/>
        <rFont val="Times New Roman"/>
        <family val="1"/>
      </rPr>
      <t>Need to specify where in the base on Exhibit D</t>
    </r>
    <r>
      <rPr>
        <sz val="10"/>
        <rFont val="Times New Roman"/>
        <family val="1"/>
      </rPr>
      <t>).</t>
    </r>
  </si>
  <si>
    <r>
      <rPr>
        <b/>
        <sz val="10"/>
        <color indexed="10"/>
        <rFont val="Times New Roman"/>
        <family val="1"/>
      </rPr>
      <t>5/</t>
    </r>
    <r>
      <rPr>
        <sz val="10"/>
        <rFont val="Times New Roman"/>
        <family val="1"/>
      </rPr>
      <t xml:space="preserve">  Council/general government expenses must be included in the base if they benefit from services provided by the indirect cost pool (payroll, accounting, HR, IT, etc.)  [in accordance with 2CFR200, Subpart E, Section 200.413 (e)].  (</t>
    </r>
    <r>
      <rPr>
        <u/>
        <sz val="10"/>
        <rFont val="Times New Roman"/>
        <family val="1"/>
      </rPr>
      <t>Need to specify where in the base on Exhibit D</t>
    </r>
    <r>
      <rPr>
        <sz val="10"/>
        <rFont val="Times New Roman"/>
        <family val="1"/>
      </rPr>
      <t>).</t>
    </r>
  </si>
  <si>
    <r>
      <rPr>
        <b/>
        <sz val="11"/>
        <rFont val="Times New Roman"/>
        <family val="1"/>
      </rPr>
      <t>2/</t>
    </r>
    <r>
      <rPr>
        <sz val="11"/>
        <rFont val="Times New Roman"/>
        <family val="1"/>
      </rPr>
      <t xml:space="preserve"> Assets financed or donated partially or in whole by the Federal Government or related to donor organizations or matching requirements are </t>
    </r>
    <r>
      <rPr>
        <u/>
        <sz val="11"/>
        <rFont val="Times New Roman"/>
        <family val="1"/>
      </rPr>
      <t xml:space="preserve">not considered </t>
    </r>
    <r>
      <rPr>
        <sz val="11"/>
        <rFont val="Times New Roman"/>
        <family val="1"/>
      </rPr>
      <t>depreciable assets (2CFR200, Subpart E, Section 200.436 (c)(2)(3)).</t>
    </r>
  </si>
  <si>
    <r>
      <rPr>
        <b/>
        <sz val="11"/>
        <rFont val="Times New Roman"/>
        <family val="1"/>
      </rPr>
      <t>1/</t>
    </r>
    <r>
      <rPr>
        <sz val="11"/>
        <rFont val="Times New Roman"/>
        <family val="1"/>
      </rPr>
      <t xml:space="preserve"> Land is NOT a depreciable asset (2CFR200, Subpart E, Section 200.436 (c)(1))</t>
    </r>
  </si>
  <si>
    <t>Description</t>
  </si>
  <si>
    <r>
      <rPr>
        <b/>
        <sz val="10"/>
        <color rgb="FFFF0000"/>
        <rFont val="Times New Roman"/>
        <family val="1"/>
      </rPr>
      <t>1/</t>
    </r>
    <r>
      <rPr>
        <sz val="10"/>
        <color rgb="FFFF0000"/>
        <rFont val="Times New Roman"/>
        <family val="1"/>
      </rPr>
      <t xml:space="preserve"> </t>
    </r>
    <r>
      <rPr>
        <sz val="10"/>
        <rFont val="Times New Roman"/>
        <family val="1"/>
      </rPr>
      <t xml:space="preserve"> Source:  FY 2015 negotiated indirect cost rate agreement (NICRA), Supplement 1.</t>
    </r>
  </si>
  <si>
    <t>Exclusion</t>
  </si>
  <si>
    <t>Tie to Audit or Exhibit I</t>
  </si>
  <si>
    <t>"Other" Professional Services</t>
  </si>
  <si>
    <t>Excluded</t>
  </si>
  <si>
    <t>Salaries</t>
  </si>
  <si>
    <r>
      <rPr>
        <b/>
        <sz val="10"/>
        <color indexed="10"/>
        <rFont val="Times New Roman"/>
        <family val="1"/>
      </rPr>
      <t xml:space="preserve">1/ </t>
    </r>
    <r>
      <rPr>
        <sz val="10"/>
        <rFont val="Times New Roman"/>
        <family val="1"/>
      </rPr>
      <t xml:space="preserve"> "Directly funded indirect" costs are indirect costs that are funded by direct programs dollars.  These costs must be excluded from both base (Exhibit C) and pool (Exhibit E-1).</t>
    </r>
  </si>
  <si>
    <r>
      <t xml:space="preserve">Excluded Salaries </t>
    </r>
    <r>
      <rPr>
        <b/>
        <sz val="11"/>
        <color rgb="FFFF0000"/>
        <rFont val="Times New Roman"/>
        <family val="1"/>
      </rPr>
      <t>3/</t>
    </r>
  </si>
  <si>
    <r>
      <t>3/</t>
    </r>
    <r>
      <rPr>
        <b/>
        <sz val="11"/>
        <rFont val="Times New Roman"/>
        <family val="1"/>
      </rPr>
      <t xml:space="preserve"> </t>
    </r>
    <r>
      <rPr>
        <sz val="11"/>
        <rFont val="Times New Roman"/>
        <family val="1"/>
      </rPr>
      <t xml:space="preserve"> Provide an explanation why salaries are excluded.</t>
    </r>
  </si>
  <si>
    <t>Appendix of Schedules in Order:</t>
  </si>
  <si>
    <t>Exhibit C Actual Base</t>
  </si>
  <si>
    <t>Exhibit C-1 Indirect Cost Collection</t>
  </si>
  <si>
    <t>Exhibit D Proposed Base</t>
  </si>
  <si>
    <t>Exhibit E-1 Actual Pool</t>
  </si>
  <si>
    <t>Exhibit E-2 Proposed Pool</t>
  </si>
  <si>
    <t>Exhibit F Reconciliation</t>
  </si>
  <si>
    <t>Exhibit G Depreciation (needed if claiming depreciation in the pool)</t>
  </si>
  <si>
    <t>Exhibit H Professional Services</t>
  </si>
  <si>
    <t>Exhibit I General Ledger of Pool Account (needed if support is not in audit)</t>
  </si>
  <si>
    <t>Exhibit J General Ledger of Indirect Cost Revenue (needed if support is not in audit)</t>
  </si>
  <si>
    <t>Exhibit B Carryforward (needed if closing out a carryforward rate)</t>
  </si>
  <si>
    <t>Exhibit A Rate (Fixed Carryforward)</t>
  </si>
  <si>
    <t>Best to work on the sheets as listed in the above order since their information automatically populate Exhibits at the end.</t>
  </si>
  <si>
    <r>
      <t xml:space="preserve">You can obtain this information from the audit or GL/TB. </t>
    </r>
    <r>
      <rPr>
        <u/>
        <sz val="12"/>
        <rFont val="Times New Roman"/>
        <family val="1"/>
      </rPr>
      <t>ALL fund expenditures must be included</t>
    </r>
    <r>
      <rPr>
        <sz val="12"/>
        <rFont val="Times New Roman"/>
        <family val="1"/>
      </rPr>
      <t xml:space="preserve"> as presented in the audit, even if they are not a part of the indirect cost rate computation.  You probably need to add programs and agencies you do business with that are not listed.  Please modify the formula as necessary to include the new programs and agencies in your total columns.</t>
    </r>
  </si>
  <si>
    <t xml:space="preserve">"Exh E-1 actual pool" </t>
  </si>
  <si>
    <t>You can obtain this information from the audit or GL/TB.  You can follow our format or create your own format.  The total pool amount must be supported by information in the audit or GL/TB provided on Exhibit I.</t>
  </si>
  <si>
    <t>Fill out the yellow cells to automatically populate the proposal fields:</t>
  </si>
  <si>
    <r>
      <rPr>
        <b/>
        <sz val="10"/>
        <color indexed="10"/>
        <rFont val="Times New Roman"/>
        <family val="1"/>
      </rPr>
      <t xml:space="preserve">1/ </t>
    </r>
    <r>
      <rPr>
        <sz val="10"/>
        <rFont val="Times New Roman"/>
        <family val="1"/>
      </rPr>
      <t xml:space="preserve"> "Directly funded indirect" costs are indirect costs that are funded by direct programs dollars.  These costs must be excluded from both base (Exhibit D) and pool (Exhibit E-2).</t>
    </r>
  </si>
  <si>
    <t>ISDA 638 Base</t>
  </si>
  <si>
    <t>All Other Base</t>
  </si>
  <si>
    <t>Base Ratio to Exhibit B</t>
  </si>
  <si>
    <t>Base Ratio to Exhibit A</t>
  </si>
  <si>
    <t>Exhibit B-1</t>
  </si>
  <si>
    <t>ISDA 638 Programs</t>
  </si>
  <si>
    <t>shared IDC</t>
  </si>
  <si>
    <t>times base ratio</t>
  </si>
  <si>
    <t>ISDA-638 shared IDC</t>
  </si>
  <si>
    <t>ISDA-638 IDC</t>
  </si>
  <si>
    <t>ISDA-638 carryforward</t>
  </si>
  <si>
    <t>ISDA-638 pool</t>
  </si>
  <si>
    <t>ISDA-638 IDC (Indirect Costs that Benefit only ISDA-638 Programs * )</t>
  </si>
  <si>
    <t>Salaries:</t>
  </si>
  <si>
    <t>ISDA-638 Accountant</t>
  </si>
  <si>
    <t>ISDA-638 Accounting Clerk</t>
  </si>
  <si>
    <r>
      <rPr>
        <b/>
        <u/>
        <sz val="12"/>
        <rFont val="Times New Roman"/>
        <family val="1"/>
      </rPr>
      <t>* Note: Special Rate with Allowable Indirect Costs Chargeable to a Specific Special Rate Base</t>
    </r>
    <r>
      <rPr>
        <b/>
        <sz val="12"/>
        <rFont val="Times New Roman"/>
        <family val="1"/>
      </rPr>
      <t xml:space="preserve">:
If a tribal entity can (1) identify a type of an otherwise allowable indirect cost that is chargeable to particular special rate bases (e.g., an ISDA-only special rate base), but not to the other special rate bases, and (2) that identified cost is not funded as Direct CSC, the tribal entity may choose to add the identified indirect cost to the indirect cost pool for that special rate base only.  If the entity wishes to pursue this option, the identified indirect cost would be added to the applicable special rate pool before calculating the rate for that applicable special rate base.  These indirect costs must be identified and described in the indirect cost proposal submitted to IBC.  </t>
    </r>
  </si>
  <si>
    <t>Subtotal ISDA-638 IDC</t>
  </si>
  <si>
    <t>Subtotal Shared IDC</t>
  </si>
  <si>
    <t>Shared IDC (Indirect Costs that Benefit ALL Programs)</t>
  </si>
  <si>
    <t>Exhibit B-2</t>
  </si>
  <si>
    <t>All Other Programs</t>
  </si>
  <si>
    <t>To Exhibit A-2</t>
  </si>
  <si>
    <t>All Other carryforward</t>
  </si>
  <si>
    <t>All Other pool</t>
  </si>
  <si>
    <t>Rate Computation</t>
  </si>
  <si>
    <t>Year</t>
  </si>
  <si>
    <t>ISDA-638 Programs</t>
  </si>
  <si>
    <t>Base Ratios</t>
  </si>
  <si>
    <t>Shared Indirect Costs</t>
  </si>
  <si>
    <t>Allocated Shared Indirect Costs</t>
  </si>
  <si>
    <t>Calculated</t>
  </si>
  <si>
    <t>Programs Specific Indirect Costs</t>
  </si>
  <si>
    <t>Carryforwards</t>
  </si>
  <si>
    <t>Indirect Cost Rates</t>
  </si>
  <si>
    <t>Total Direct Salaries Bases</t>
  </si>
  <si>
    <t>Total Indirect Cost Pools</t>
  </si>
  <si>
    <t>ISDA 638</t>
  </si>
  <si>
    <t>All Other</t>
  </si>
  <si>
    <t>(this schedule is required if the indirect cost revenue total (Exhibit C-1, Column D) cannot tie to audited financial statements)</t>
  </si>
  <si>
    <t>(this schedule is required if the indirect cost pool total (Exhibit E-1, Column D or N) cannot tie to audited financial statements)</t>
  </si>
  <si>
    <t>Start here, fill in your information</t>
  </si>
  <si>
    <t>Name of Tribe</t>
  </si>
  <si>
    <t>Enterprise Fund - Casino (separate admin)</t>
  </si>
  <si>
    <t>Contract &amp; Grants Administrator</t>
  </si>
  <si>
    <t>Name of Entity:</t>
  </si>
  <si>
    <t>Proposal Year</t>
  </si>
  <si>
    <t>Type of Rate (select)</t>
  </si>
  <si>
    <t>Fixed Carryforward</t>
  </si>
  <si>
    <t>Provisional</t>
  </si>
  <si>
    <t>Final</t>
  </si>
  <si>
    <t>Predetermined</t>
  </si>
  <si>
    <t>Fiscal Year Period</t>
  </si>
  <si>
    <t xml:space="preserve">From:  </t>
  </si>
  <si>
    <t>To</t>
  </si>
  <si>
    <t>Base Type (select one)</t>
  </si>
  <si>
    <r>
      <rPr>
        <b/>
        <sz val="10"/>
        <rFont val="Times New Roman"/>
        <family val="1"/>
      </rPr>
      <t>Total direct costs, less capital expenditures and passthrough funds</t>
    </r>
    <r>
      <rPr>
        <sz val="10"/>
        <rFont val="Times New Roman"/>
        <family val="1"/>
      </rPr>
      <t>.  Passthrough funds are normally defined as payments to participants, stipends to eligible recipients, subcontracts and subgrants, all of which normally require minimal administrative effort.</t>
    </r>
  </si>
  <si>
    <r>
      <rPr>
        <b/>
        <sz val="10"/>
        <rFont val="Times New Roman"/>
        <family val="1"/>
      </rPr>
      <t>Modified total direct costs (MTDC)</t>
    </r>
    <r>
      <rPr>
        <sz val="10"/>
        <rFont val="Times New Roman"/>
        <family val="1"/>
      </rPr>
      <t xml:space="preserve"> which means all direct salaries and wages, applicable fringe benefits, materials and supplies, services, travel, and subawards and subcontracts up to the first $25,000 of each subaward or subcontract (regardless of the period of performance of the subawards and subcontracts under the award).  MTDC excludes equipment, capital expenditures, scholarships and fellowships, participant support costs, passthrough funds, and the portion of each subaward and subcontract in excess of the first $25,000.</t>
    </r>
  </si>
  <si>
    <r>
      <rPr>
        <b/>
        <sz val="10"/>
        <rFont val="Times New Roman"/>
        <family val="1"/>
      </rPr>
      <t>Total direct salaries and wages, excluding fringe benefits.</t>
    </r>
    <r>
      <rPr>
        <sz val="10"/>
        <rFont val="Times New Roman"/>
        <family val="1"/>
      </rPr>
      <t xml:space="preserve">  The rate applies to all programs administered by the Tribe.  To determine the amount of indirect costs to be billed under this agreement, direct salaries and wages should be summed and multiplied by the rate.  All other program costs, including fringe benefits associated with direct salaries and wages, should be eliminated from the calculation.</t>
    </r>
  </si>
  <si>
    <r>
      <rPr>
        <b/>
        <sz val="10"/>
        <rFont val="Times New Roman"/>
        <family val="1"/>
      </rPr>
      <t>Total direct salaries and wages, including fringe benefits.</t>
    </r>
    <r>
      <rPr>
        <sz val="10"/>
        <rFont val="Times New Roman"/>
        <family val="1"/>
      </rPr>
      <t xml:space="preserve">  The rate applies to all programs administered by the Tribe.  To determine the amount of indirect costs to be billed under this agreement, direct salaries and wages and related fringe benefits should be summed and multiplied by the rate.  All other program costs should be eliminated from the calculation.</t>
    </r>
  </si>
  <si>
    <t>Base Application (select one and/or explain for multiple rates)</t>
  </si>
  <si>
    <t>All Programs</t>
  </si>
  <si>
    <t>Other</t>
  </si>
  <si>
    <t>Note:  Prepare one ICP Summary Sheet for each year in which a rate is proposed.  Also, prepare one sheet per rate when multiple rates are requested for a given Proposal Year.</t>
  </si>
  <si>
    <t>Indirect Cost Pool (shared)</t>
  </si>
  <si>
    <t>Indirect Cost Pool (ISDA-638)</t>
  </si>
  <si>
    <t>Indirect Salaries (shared)</t>
  </si>
  <si>
    <t>Indirect Salaries (ISDA-638)</t>
  </si>
  <si>
    <t>**Modify the schedules to fit your needs and present information relevant to your organization**</t>
  </si>
  <si>
    <t>&lt;--To Exhibit B</t>
  </si>
  <si>
    <t>Costs Tied</t>
  </si>
  <si>
    <t>to Audit or GL</t>
  </si>
  <si>
    <t>&lt;--To Exhibit A</t>
  </si>
  <si>
    <t xml:space="preserve"> 4/</t>
  </si>
  <si>
    <r>
      <rPr>
        <b/>
        <sz val="11"/>
        <color indexed="10"/>
        <rFont val="Times New Roman"/>
        <family val="1"/>
      </rPr>
      <t>4/</t>
    </r>
    <r>
      <rPr>
        <sz val="11"/>
        <rFont val="Times New Roman"/>
        <family val="1"/>
      </rPr>
      <t xml:space="preserve">  Provide an explanation for any difference.</t>
    </r>
  </si>
  <si>
    <t>Reconciliation of Audited Financial Statement SALARIES to Indirect Cost Proposal</t>
  </si>
  <si>
    <t>Exhibit B-3</t>
  </si>
  <si>
    <t>(use this template if a single rate was negotiated for FY 2015)</t>
  </si>
  <si>
    <t>FY 2022</t>
  </si>
  <si>
    <t>FY 2024</t>
  </si>
  <si>
    <t>Should tie to SEFA</t>
  </si>
  <si>
    <r>
      <rPr>
        <b/>
        <sz val="10"/>
        <color indexed="10"/>
        <rFont val="Times New Roman"/>
        <family val="1"/>
      </rPr>
      <t>2/</t>
    </r>
    <r>
      <rPr>
        <sz val="10"/>
        <rFont val="Times New Roman"/>
        <family val="1"/>
      </rPr>
      <t xml:space="preserve">  When reporting Federal program expenditures, only the </t>
    </r>
    <r>
      <rPr>
        <b/>
        <sz val="10"/>
        <rFont val="Times New Roman"/>
        <family val="1"/>
      </rPr>
      <t>expenditures</t>
    </r>
    <r>
      <rPr>
        <sz val="10"/>
        <rFont val="Times New Roman"/>
        <family val="1"/>
      </rPr>
      <t xml:space="preserve"> paid for with Federal funds should be reported under Federal program expenditures.  The total amount of Federal program expenditures identified on this schedule </t>
    </r>
    <r>
      <rPr>
        <b/>
        <sz val="10"/>
        <rFont val="Times New Roman"/>
        <family val="1"/>
      </rPr>
      <t>should</t>
    </r>
    <r>
      <rPr>
        <sz val="10"/>
        <rFont val="Times New Roman"/>
        <family val="1"/>
      </rPr>
      <t xml:space="preserve"> match the amount of Federal expenditures reported on the Schedule of Expenditures of Federal Awards (SEFA) of the audited financial statements.  </t>
    </r>
    <r>
      <rPr>
        <u/>
        <sz val="10"/>
        <rFont val="Times New Roman"/>
        <family val="1"/>
      </rPr>
      <t>Any differences must be explained.</t>
    </r>
  </si>
  <si>
    <r>
      <rPr>
        <b/>
        <sz val="10"/>
        <color indexed="10"/>
        <rFont val="Times New Roman"/>
        <family val="1"/>
      </rPr>
      <t xml:space="preserve">1/  </t>
    </r>
    <r>
      <rPr>
        <sz val="10"/>
        <rFont val="Times New Roman"/>
        <family val="1"/>
      </rPr>
      <t>Salaries and wages for employees working on multiple activities or cost objectives must be supported with adequate documentation [in accordance with 2CFR200, Subpart E, Section 200.430 (i)] to be eligible for inclusion in the indirect cost pool.  The use of estimated percentages of time is allowable for budget estimates; however, a distribution of actual salaries and wages is required to be supported by personnel activity reports or equivalent documentation when employees work on both an indirect cost activity and a direct cost activity.</t>
    </r>
  </si>
  <si>
    <r>
      <rPr>
        <b/>
        <sz val="10"/>
        <color rgb="FFFF0000"/>
        <rFont val="Times New Roman"/>
        <family val="1"/>
      </rPr>
      <t>2/</t>
    </r>
    <r>
      <rPr>
        <sz val="10"/>
        <color rgb="FFFF0000"/>
        <rFont val="Times New Roman"/>
        <family val="1"/>
      </rPr>
      <t xml:space="preserve"> </t>
    </r>
    <r>
      <rPr>
        <sz val="10"/>
        <rFont val="Times New Roman"/>
        <family val="1"/>
      </rPr>
      <t>The amount of "Indirect Cost Collection" need not include direct funds (including direct program funds, direct CSC, or indirect CSC funds lawfully redirected to pay for unfunded direct CSC) (col. H &amp; J), private funds, or tribal funds diverted to pay indirect costs in the pool (col. F), provided that the amount listed is consistent with the tribal contractors' audited financial statements or post-audit statements, pursuant to Section III.B.1(a) and (b) of PSA III.</t>
    </r>
  </si>
  <si>
    <r>
      <rPr>
        <b/>
        <sz val="10"/>
        <color rgb="FFFF0000"/>
        <rFont val="Times New Roman"/>
        <family val="1"/>
      </rPr>
      <t>1/</t>
    </r>
    <r>
      <rPr>
        <sz val="10"/>
        <color rgb="FFFF0000"/>
        <rFont val="Times New Roman"/>
        <family val="1"/>
      </rPr>
      <t xml:space="preserve"> </t>
    </r>
    <r>
      <rPr>
        <sz val="10"/>
        <rFont val="Times New Roman"/>
        <family val="1"/>
      </rPr>
      <t xml:space="preserve"> Source:  FY 2022 negotiated indirect cost rate agreement (NICRA), Supplement 1.</t>
    </r>
  </si>
  <si>
    <t>FY 2020</t>
  </si>
  <si>
    <r>
      <rPr>
        <b/>
        <sz val="10"/>
        <color indexed="10"/>
        <rFont val="Times New Roman"/>
        <family val="1"/>
      </rPr>
      <t xml:space="preserve">4/ </t>
    </r>
    <r>
      <rPr>
        <sz val="10"/>
        <rFont val="Times New Roman"/>
        <family val="1"/>
      </rPr>
      <t xml:space="preserve">  The amount of "Indirect Cost Collection" need not include direct funds (including direct program funds, direct CSC, or indirect CSC funds lawfully redirected to pay for unfunded direct CSC) (col. H &amp; J), private funds, or tribal funds diverted to pay indirect costs in the pool (col. F), provided that the amount listed is consistent with the tribal contractors' audited financial statements or post-audit statements, pursuant to Section III.B.1(a) and (b) of PSA III.</t>
    </r>
  </si>
  <si>
    <t>Indirect Cost Proposals utilizing the modified total direct salaries base (updated May 2024)</t>
  </si>
  <si>
    <t>Exhibit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</si>
</sst>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3" formatCode="_(* #,##0.00_);_(* \(#,##0.00\);_(* &quot;-&quot;??_);_(@_)"/>
    <numFmt numFmtId="164" formatCode="0.0%"/>
    <numFmt numFmtId="165" formatCode="&quot;$&quot;#,##0"/>
    <numFmt numFmtId="166" formatCode="_(* #,##0_);_(* \(#,##0\);_(* &quot;-&quot;??_);_(@_)"/>
  </numFmts>
  <fonts count="46" x14ac:knownFonts="1">
    <font>
      <sz val="11"/>
      <name val="Times New Roman"/>
    </font>
    <font>
      <b/>
      <sz val="14"/>
      <name val="Times New Roman"/>
      <family val="1"/>
    </font>
    <font>
      <sz val="10"/>
      <name val="Times New Roman"/>
      <family val="1"/>
    </font>
    <font>
      <b/>
      <sz val="12"/>
      <name val="Times New Roman"/>
      <family val="1"/>
    </font>
    <font>
      <b/>
      <sz val="10"/>
      <name val="Times New Roman"/>
      <family val="1"/>
    </font>
    <font>
      <sz val="12"/>
      <name val="Times New Roman"/>
      <family val="1"/>
    </font>
    <font>
      <sz val="9"/>
      <name val="Times New Roman"/>
      <family val="1"/>
    </font>
    <font>
      <sz val="8"/>
      <name val="Times New Roman"/>
      <family val="1"/>
    </font>
    <font>
      <sz val="10"/>
      <name val="Times New Roman"/>
      <family val="1"/>
    </font>
    <font>
      <b/>
      <sz val="11"/>
      <name val="Times New Roman"/>
      <family val="1"/>
    </font>
    <font>
      <sz val="11"/>
      <name val="Times New Roman"/>
      <family val="1"/>
    </font>
    <font>
      <u/>
      <sz val="11"/>
      <name val="Times New Roman"/>
      <family val="1"/>
    </font>
    <font>
      <b/>
      <sz val="11"/>
      <color indexed="10"/>
      <name val="Times New Roman"/>
      <family val="1"/>
    </font>
    <font>
      <b/>
      <sz val="14"/>
      <color indexed="8"/>
      <name val="Times New Roman"/>
      <family val="1"/>
    </font>
    <font>
      <b/>
      <u/>
      <sz val="11"/>
      <color indexed="10"/>
      <name val="Times New Roman"/>
      <family val="1"/>
    </font>
    <font>
      <b/>
      <sz val="14"/>
      <color indexed="12"/>
      <name val="Times New Roman"/>
      <family val="1"/>
    </font>
    <font>
      <b/>
      <sz val="16"/>
      <name val="Century Schoolbook"/>
      <family val="1"/>
    </font>
    <font>
      <b/>
      <sz val="12"/>
      <color indexed="10"/>
      <name val="Times New Roman"/>
      <family val="1"/>
    </font>
    <font>
      <sz val="11"/>
      <name val="Times New Roman"/>
      <family val="1"/>
    </font>
    <font>
      <b/>
      <sz val="10"/>
      <color indexed="10"/>
      <name val="Times New Roman"/>
      <family val="1"/>
    </font>
    <font>
      <b/>
      <sz val="11"/>
      <color indexed="10"/>
      <name val="Times New Roman"/>
      <family val="1"/>
    </font>
    <font>
      <sz val="10"/>
      <color indexed="8"/>
      <name val="Times New Roman"/>
      <family val="1"/>
    </font>
    <font>
      <sz val="11"/>
      <name val="Arial"/>
      <family val="2"/>
    </font>
    <font>
      <sz val="11"/>
      <color indexed="10"/>
      <name val="Times New Roman"/>
      <family val="1"/>
    </font>
    <font>
      <sz val="14"/>
      <name val="Times New Roman"/>
      <family val="1"/>
    </font>
    <font>
      <b/>
      <u/>
      <sz val="11"/>
      <name val="Times New Roman"/>
      <family val="1"/>
    </font>
    <font>
      <sz val="11"/>
      <name val="Times New Roman"/>
      <family val="1"/>
    </font>
    <font>
      <sz val="11"/>
      <color indexed="10"/>
      <name val="Arial"/>
      <family val="2"/>
    </font>
    <font>
      <sz val="14"/>
      <name val="Arial"/>
      <family val="2"/>
    </font>
    <font>
      <b/>
      <sz val="12"/>
      <name val="Century Schoolbook"/>
      <family val="1"/>
    </font>
    <font>
      <b/>
      <sz val="11"/>
      <color rgb="FFFF0000"/>
      <name val="Times New Roman"/>
      <family val="1"/>
    </font>
    <font>
      <sz val="10"/>
      <name val="Arial"/>
      <family val="2"/>
    </font>
    <font>
      <sz val="12"/>
      <name val="Arial"/>
      <family val="2"/>
    </font>
    <font>
      <u/>
      <sz val="11"/>
      <name val="Arial"/>
      <family val="2"/>
    </font>
    <font>
      <sz val="11"/>
      <color rgb="FFFF0000"/>
      <name val="Times New Roman"/>
      <family val="1"/>
    </font>
    <font>
      <sz val="10"/>
      <color rgb="FFFF0000"/>
      <name val="Times New Roman"/>
      <family val="1"/>
    </font>
    <font>
      <b/>
      <u/>
      <sz val="10"/>
      <name val="Times New Roman"/>
      <family val="1"/>
    </font>
    <font>
      <b/>
      <sz val="10"/>
      <color rgb="FFFF0000"/>
      <name val="Times New Roman"/>
      <family val="1"/>
    </font>
    <font>
      <u/>
      <sz val="10"/>
      <name val="Times New Roman"/>
      <family val="1"/>
    </font>
    <font>
      <sz val="10"/>
      <color indexed="10"/>
      <name val="Times New Roman"/>
      <family val="1"/>
    </font>
    <font>
      <u/>
      <sz val="12"/>
      <name val="Times New Roman"/>
      <family val="1"/>
    </font>
    <font>
      <b/>
      <sz val="12"/>
      <color rgb="FFFF0000"/>
      <name val="Times New Roman"/>
      <family val="1"/>
    </font>
    <font>
      <b/>
      <u/>
      <sz val="14"/>
      <name val="Times New Roman"/>
      <family val="1"/>
    </font>
    <font>
      <b/>
      <sz val="14"/>
      <color rgb="FFFF0000"/>
      <name val="Times New Roman"/>
      <family val="1"/>
    </font>
    <font>
      <b/>
      <u/>
      <sz val="12"/>
      <name val="Times New Roman"/>
      <family val="1"/>
    </font>
    <font>
      <b/>
      <sz val="16"/>
      <name val="Times New Roman"/>
      <family val="1"/>
    </font>
  </fonts>
  <fills count="6">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tint="-0.499984740745262"/>
        <bgColor indexed="64"/>
      </patternFill>
    </fill>
    <fill>
      <patternFill patternType="solid">
        <fgColor theme="0" tint="-0.249977111117893"/>
        <bgColor indexed="64"/>
      </patternFill>
    </fill>
  </fills>
  <borders count="16">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7">
    <xf numFmtId="0" fontId="0" fillId="0" borderId="0"/>
    <xf numFmtId="43" fontId="26" fillId="0" borderId="0" applyFont="0" applyFill="0" applyBorder="0" applyAlignment="0" applyProtection="0"/>
    <xf numFmtId="0" fontId="10" fillId="0" borderId="0"/>
    <xf numFmtId="0" fontId="10" fillId="0" borderId="0"/>
    <xf numFmtId="0" fontId="18" fillId="0" borderId="0"/>
    <xf numFmtId="0" fontId="10" fillId="0" borderId="0"/>
    <xf numFmtId="0" fontId="31" fillId="0" borderId="0"/>
  </cellStyleXfs>
  <cellXfs count="386">
    <xf numFmtId="0" fontId="0" fillId="0" borderId="0" xfId="0"/>
    <xf numFmtId="0" fontId="2" fillId="0" borderId="0" xfId="0" applyFont="1"/>
    <xf numFmtId="3" fontId="10" fillId="0" borderId="0" xfId="0" applyNumberFormat="1" applyFont="1" applyFill="1"/>
    <xf numFmtId="3" fontId="2" fillId="0" borderId="0" xfId="0" applyNumberFormat="1" applyFont="1" applyFill="1" applyBorder="1" applyAlignment="1">
      <alignment horizontal="right"/>
    </xf>
    <xf numFmtId="0" fontId="0" fillId="0" borderId="0" xfId="0" applyAlignment="1"/>
    <xf numFmtId="3" fontId="2" fillId="0" borderId="0" xfId="0" applyNumberFormat="1" applyFont="1" applyFill="1" applyBorder="1" applyAlignment="1">
      <alignment horizontal="center"/>
    </xf>
    <xf numFmtId="3" fontId="2" fillId="0" borderId="0" xfId="0" applyNumberFormat="1" applyFont="1" applyFill="1" applyBorder="1"/>
    <xf numFmtId="0" fontId="15" fillId="0" borderId="0" xfId="0" applyFont="1"/>
    <xf numFmtId="0" fontId="16" fillId="0" borderId="0" xfId="0" applyFont="1"/>
    <xf numFmtId="0" fontId="0" fillId="0" borderId="0" xfId="0" quotePrefix="1"/>
    <xf numFmtId="0" fontId="17" fillId="0" borderId="0" xfId="0" applyFont="1"/>
    <xf numFmtId="0" fontId="17" fillId="0" borderId="0" xfId="0" applyFont="1" applyAlignment="1"/>
    <xf numFmtId="3" fontId="2" fillId="0" borderId="0" xfId="0" applyNumberFormat="1" applyFont="1" applyFill="1"/>
    <xf numFmtId="3" fontId="2" fillId="0" borderId="1" xfId="0" applyNumberFormat="1" applyFont="1" applyFill="1" applyBorder="1"/>
    <xf numFmtId="3" fontId="2" fillId="0" borderId="0" xfId="0" applyNumberFormat="1" applyFont="1" applyFill="1" applyAlignment="1">
      <alignment horizontal="center"/>
    </xf>
    <xf numFmtId="165" fontId="2" fillId="0" borderId="2" xfId="0" applyNumberFormat="1" applyFont="1" applyFill="1" applyBorder="1"/>
    <xf numFmtId="0" fontId="2" fillId="0" borderId="0" xfId="0" applyFont="1" applyFill="1"/>
    <xf numFmtId="0" fontId="2" fillId="0" borderId="0" xfId="0" applyFont="1" applyFill="1" applyAlignment="1">
      <alignment horizontal="right"/>
    </xf>
    <xf numFmtId="0" fontId="2" fillId="0" borderId="0" xfId="0" applyFont="1" applyFill="1" applyBorder="1" applyAlignment="1">
      <alignment vertical="center" wrapText="1"/>
    </xf>
    <xf numFmtId="0" fontId="2" fillId="0" borderId="0" xfId="0" applyFont="1" applyFill="1" applyBorder="1"/>
    <xf numFmtId="0" fontId="4" fillId="0" borderId="0" xfId="0" applyFont="1" applyFill="1" applyBorder="1" applyAlignment="1">
      <alignment horizontal="center"/>
    </xf>
    <xf numFmtId="165" fontId="2" fillId="0" borderId="0" xfId="0" applyNumberFormat="1" applyFont="1" applyFill="1" applyBorder="1"/>
    <xf numFmtId="3" fontId="4" fillId="0" borderId="0" xfId="0" applyNumberFormat="1" applyFont="1" applyFill="1" applyBorder="1"/>
    <xf numFmtId="3" fontId="2" fillId="0" borderId="0" xfId="0" applyNumberFormat="1" applyFont="1" applyFill="1" applyBorder="1" applyAlignment="1"/>
    <xf numFmtId="3" fontId="2" fillId="0" borderId="0" xfId="0" applyNumberFormat="1" applyFont="1" applyFill="1" applyBorder="1" applyAlignment="1">
      <alignment horizontal="left"/>
    </xf>
    <xf numFmtId="0" fontId="19" fillId="0" borderId="0" xfId="0" applyFont="1" applyFill="1" applyBorder="1" applyAlignment="1">
      <alignment horizontal="center"/>
    </xf>
    <xf numFmtId="165" fontId="2" fillId="0" borderId="0" xfId="0" applyNumberFormat="1" applyFont="1" applyFill="1"/>
    <xf numFmtId="3" fontId="2" fillId="0" borderId="0" xfId="0" applyNumberFormat="1" applyFont="1" applyFill="1" applyAlignment="1"/>
    <xf numFmtId="3" fontId="2" fillId="0" borderId="0" xfId="0" applyNumberFormat="1" applyFont="1" applyFill="1" applyAlignment="1">
      <alignment horizontal="left"/>
    </xf>
    <xf numFmtId="3" fontId="5" fillId="0" borderId="0" xfId="0" applyNumberFormat="1" applyFont="1" applyFill="1"/>
    <xf numFmtId="3" fontId="3" fillId="0" borderId="0" xfId="0" applyNumberFormat="1" applyFont="1" applyFill="1" applyAlignment="1">
      <alignment horizontal="center"/>
    </xf>
    <xf numFmtId="3" fontId="3" fillId="0" borderId="0" xfId="0" applyNumberFormat="1" applyFont="1" applyFill="1" applyAlignment="1">
      <alignment horizontal="right"/>
    </xf>
    <xf numFmtId="3" fontId="3" fillId="0" borderId="0" xfId="0" applyNumberFormat="1" applyFont="1" applyFill="1" applyBorder="1" applyAlignment="1">
      <alignment horizontal="center"/>
    </xf>
    <xf numFmtId="3" fontId="3" fillId="0" borderId="6" xfId="0" applyNumberFormat="1" applyFont="1" applyFill="1" applyBorder="1" applyAlignment="1">
      <alignment horizontal="center"/>
    </xf>
    <xf numFmtId="3" fontId="10" fillId="0" borderId="0" xfId="5" applyNumberFormat="1" applyFont="1" applyFill="1" applyBorder="1"/>
    <xf numFmtId="3" fontId="10" fillId="0" borderId="0" xfId="5" applyNumberFormat="1" applyFont="1" applyFill="1" applyAlignment="1">
      <alignment horizontal="right"/>
    </xf>
    <xf numFmtId="0" fontId="4" fillId="0" borderId="6" xfId="0" applyFont="1" applyFill="1" applyBorder="1" applyAlignment="1">
      <alignment horizontal="center"/>
    </xf>
    <xf numFmtId="3" fontId="10" fillId="0" borderId="0" xfId="0" applyNumberFormat="1" applyFont="1" applyFill="1" applyBorder="1"/>
    <xf numFmtId="3" fontId="10" fillId="0" borderId="0" xfId="0" applyNumberFormat="1" applyFont="1" applyFill="1" applyBorder="1" applyAlignment="1">
      <alignment vertical="center"/>
    </xf>
    <xf numFmtId="3" fontId="24" fillId="0" borderId="0" xfId="0" applyNumberFormat="1" applyFont="1" applyFill="1"/>
    <xf numFmtId="3" fontId="9" fillId="0" borderId="0" xfId="0" applyNumberFormat="1" applyFont="1" applyFill="1"/>
    <xf numFmtId="3" fontId="9" fillId="0" borderId="0" xfId="0" applyNumberFormat="1" applyFont="1" applyFill="1" applyAlignment="1">
      <alignment horizontal="center"/>
    </xf>
    <xf numFmtId="3" fontId="9" fillId="0" borderId="0" xfId="0" applyNumberFormat="1" applyFont="1" applyFill="1" applyBorder="1" applyAlignment="1">
      <alignment horizontal="center"/>
    </xf>
    <xf numFmtId="3" fontId="9" fillId="0" borderId="6" xfId="0" applyNumberFormat="1" applyFont="1" applyFill="1" applyBorder="1" applyAlignment="1">
      <alignment horizontal="center"/>
    </xf>
    <xf numFmtId="3" fontId="20" fillId="0" borderId="6" xfId="0" applyNumberFormat="1" applyFont="1" applyFill="1" applyBorder="1" applyAlignment="1">
      <alignment horizontal="center"/>
    </xf>
    <xf numFmtId="3" fontId="10" fillId="0" borderId="0" xfId="0" applyNumberFormat="1" applyFont="1" applyFill="1" applyBorder="1" applyAlignment="1">
      <alignment horizontal="right"/>
    </xf>
    <xf numFmtId="3" fontId="10" fillId="0" borderId="0" xfId="0" applyNumberFormat="1" applyFont="1" applyFill="1" applyAlignment="1">
      <alignment horizontal="left"/>
    </xf>
    <xf numFmtId="3" fontId="10" fillId="0" borderId="0" xfId="4" applyNumberFormat="1" applyFont="1" applyFill="1"/>
    <xf numFmtId="3" fontId="10" fillId="0" borderId="0" xfId="0" applyNumberFormat="1" applyFont="1" applyFill="1" applyBorder="1" applyAlignment="1">
      <alignment horizontal="center"/>
    </xf>
    <xf numFmtId="3" fontId="10" fillId="0" borderId="0" xfId="4" applyNumberFormat="1" applyFont="1" applyFill="1" applyAlignment="1">
      <alignment horizontal="center"/>
    </xf>
    <xf numFmtId="3" fontId="10" fillId="0" borderId="6" xfId="4" applyNumberFormat="1" applyFont="1" applyFill="1" applyBorder="1" applyAlignment="1">
      <alignment horizontal="center"/>
    </xf>
    <xf numFmtId="3" fontId="10" fillId="0" borderId="0" xfId="2" applyNumberFormat="1" applyFont="1" applyFill="1"/>
    <xf numFmtId="3" fontId="10" fillId="0" borderId="0" xfId="2" applyNumberFormat="1" applyFont="1" applyFill="1" applyBorder="1"/>
    <xf numFmtId="3" fontId="10" fillId="0" borderId="2" xfId="4" applyNumberFormat="1" applyFont="1" applyFill="1" applyBorder="1"/>
    <xf numFmtId="165" fontId="9" fillId="0" borderId="0" xfId="4" applyNumberFormat="1" applyFont="1" applyFill="1" applyBorder="1"/>
    <xf numFmtId="3" fontId="10" fillId="0" borderId="0" xfId="0" applyNumberFormat="1" applyFont="1" applyFill="1" applyAlignment="1">
      <alignment horizontal="right"/>
    </xf>
    <xf numFmtId="165" fontId="10" fillId="0" borderId="0" xfId="0" applyNumberFormat="1" applyFont="1" applyFill="1" applyBorder="1"/>
    <xf numFmtId="3" fontId="23" fillId="0" borderId="0" xfId="0" applyNumberFormat="1" applyFont="1" applyFill="1" applyBorder="1" applyAlignment="1">
      <alignment horizontal="right"/>
    </xf>
    <xf numFmtId="3" fontId="23" fillId="0" borderId="0" xfId="0" applyNumberFormat="1" applyFont="1" applyFill="1"/>
    <xf numFmtId="3" fontId="10" fillId="0" borderId="0" xfId="0" applyNumberFormat="1" applyFont="1" applyFill="1" applyAlignment="1">
      <alignment horizontal="center"/>
    </xf>
    <xf numFmtId="3" fontId="10" fillId="0" borderId="0" xfId="0" applyNumberFormat="1" applyFont="1" applyFill="1" applyAlignment="1"/>
    <xf numFmtId="0" fontId="10" fillId="0" borderId="0" xfId="0" applyFont="1" applyFill="1" applyAlignment="1"/>
    <xf numFmtId="3" fontId="10" fillId="0" borderId="0" xfId="5" applyNumberFormat="1" applyFont="1" applyFill="1" applyBorder="1" applyAlignment="1">
      <alignment horizontal="right"/>
    </xf>
    <xf numFmtId="3" fontId="10" fillId="0" borderId="1" xfId="0" applyNumberFormat="1" applyFont="1" applyFill="1" applyBorder="1"/>
    <xf numFmtId="3" fontId="20" fillId="0" borderId="0" xfId="0" applyNumberFormat="1" applyFont="1" applyFill="1" applyAlignment="1">
      <alignment horizontal="center"/>
    </xf>
    <xf numFmtId="0" fontId="22" fillId="0" borderId="0" xfId="0" applyFont="1" applyFill="1" applyBorder="1" applyAlignment="1">
      <alignment wrapText="1"/>
    </xf>
    <xf numFmtId="0" fontId="23" fillId="0" borderId="0" xfId="0" applyFont="1" applyFill="1" applyBorder="1" applyAlignment="1">
      <alignment vertical="center" wrapText="1"/>
    </xf>
    <xf numFmtId="3" fontId="10" fillId="0" borderId="0" xfId="5" applyNumberFormat="1" applyFont="1" applyFill="1"/>
    <xf numFmtId="9" fontId="10" fillId="0" borderId="0" xfId="5" applyNumberFormat="1" applyFont="1" applyFill="1" applyAlignment="1">
      <alignment horizontal="right"/>
    </xf>
    <xf numFmtId="3" fontId="24" fillId="0" borderId="0" xfId="0" applyNumberFormat="1" applyFont="1" applyFill="1" applyAlignment="1">
      <alignment horizontal="right"/>
    </xf>
    <xf numFmtId="9" fontId="10" fillId="0" borderId="0" xfId="0" applyNumberFormat="1" applyFont="1" applyFill="1" applyAlignment="1">
      <alignment horizontal="right"/>
    </xf>
    <xf numFmtId="3" fontId="23" fillId="0" borderId="0" xfId="5" applyNumberFormat="1" applyFont="1" applyFill="1" applyBorder="1" applyAlignment="1">
      <alignment horizontal="right"/>
    </xf>
    <xf numFmtId="3" fontId="20" fillId="0" borderId="0" xfId="5" applyNumberFormat="1" applyFont="1" applyFill="1" applyBorder="1" applyAlignment="1">
      <alignment horizontal="right"/>
    </xf>
    <xf numFmtId="3" fontId="2" fillId="0" borderId="0" xfId="5" applyNumberFormat="1" applyFont="1" applyFill="1" applyBorder="1"/>
    <xf numFmtId="0" fontId="24" fillId="0" borderId="0" xfId="0" applyFont="1" applyFill="1" applyBorder="1"/>
    <xf numFmtId="0" fontId="24" fillId="0" borderId="0" xfId="0" applyFont="1" applyFill="1" applyBorder="1" applyAlignment="1">
      <alignment vertical="center" wrapText="1"/>
    </xf>
    <xf numFmtId="3" fontId="5" fillId="0" borderId="0" xfId="4" applyNumberFormat="1" applyFont="1" applyFill="1"/>
    <xf numFmtId="3" fontId="5" fillId="0" borderId="0" xfId="4" applyNumberFormat="1" applyFont="1" applyFill="1" applyBorder="1"/>
    <xf numFmtId="0" fontId="5" fillId="0" borderId="0" xfId="0" applyFont="1"/>
    <xf numFmtId="0" fontId="5" fillId="0" borderId="0" xfId="0" applyFont="1" applyAlignment="1">
      <alignment wrapText="1"/>
    </xf>
    <xf numFmtId="0" fontId="10" fillId="0" borderId="0" xfId="0" applyFont="1" applyFill="1" applyBorder="1" applyAlignment="1">
      <alignment horizontal="center"/>
    </xf>
    <xf numFmtId="3" fontId="24" fillId="0" borderId="0" xfId="0" applyNumberFormat="1" applyFont="1" applyFill="1" applyBorder="1"/>
    <xf numFmtId="3" fontId="9" fillId="0" borderId="0" xfId="0" applyNumberFormat="1" applyFont="1" applyFill="1" applyBorder="1"/>
    <xf numFmtId="0" fontId="3" fillId="0" borderId="0" xfId="0" applyFont="1"/>
    <xf numFmtId="0" fontId="3" fillId="0" borderId="0" xfId="0" applyFont="1" applyAlignment="1">
      <alignment horizontal="center"/>
    </xf>
    <xf numFmtId="0" fontId="29" fillId="0" borderId="0" xfId="0" applyFont="1"/>
    <xf numFmtId="0" fontId="29" fillId="0" borderId="0" xfId="0" applyFont="1" applyAlignment="1">
      <alignment wrapText="1"/>
    </xf>
    <xf numFmtId="3" fontId="2" fillId="0" borderId="4" xfId="0" applyNumberFormat="1" applyFont="1" applyFill="1" applyBorder="1"/>
    <xf numFmtId="0" fontId="0" fillId="0" borderId="0" xfId="0" applyFill="1"/>
    <xf numFmtId="0" fontId="4" fillId="0" borderId="0" xfId="4" applyFont="1" applyFill="1"/>
    <xf numFmtId="3" fontId="9" fillId="0" borderId="0" xfId="4" applyNumberFormat="1" applyFont="1" applyFill="1"/>
    <xf numFmtId="3" fontId="1" fillId="0" borderId="0" xfId="0" applyNumberFormat="1" applyFont="1" applyFill="1"/>
    <xf numFmtId="3" fontId="1" fillId="0" borderId="0" xfId="0" applyNumberFormat="1" applyFont="1" applyFill="1" applyBorder="1" applyAlignment="1">
      <alignment horizontal="center"/>
    </xf>
    <xf numFmtId="3" fontId="20" fillId="0" borderId="0" xfId="0" applyNumberFormat="1" applyFont="1" applyFill="1"/>
    <xf numFmtId="3" fontId="9" fillId="0" borderId="6" xfId="0" applyNumberFormat="1" applyFont="1" applyFill="1" applyBorder="1" applyAlignment="1">
      <alignment horizontal="left"/>
    </xf>
    <xf numFmtId="3" fontId="9" fillId="0" borderId="6" xfId="0" applyNumberFormat="1" applyFont="1" applyFill="1" applyBorder="1" applyAlignment="1">
      <alignment horizontal="centerContinuous"/>
    </xf>
    <xf numFmtId="3" fontId="2" fillId="0" borderId="0" xfId="0" applyNumberFormat="1" applyFont="1" applyFill="1" applyBorder="1" applyAlignment="1">
      <alignment horizontal="centerContinuous"/>
    </xf>
    <xf numFmtId="3" fontId="4" fillId="0" borderId="0" xfId="0" applyNumberFormat="1" applyFont="1" applyFill="1" applyAlignment="1"/>
    <xf numFmtId="3" fontId="4" fillId="0" borderId="0" xfId="0" applyNumberFormat="1" applyFont="1" applyFill="1"/>
    <xf numFmtId="3" fontId="19" fillId="0" borderId="0" xfId="0" applyNumberFormat="1" applyFont="1" applyFill="1" applyBorder="1" applyAlignment="1">
      <alignment horizontal="center"/>
    </xf>
    <xf numFmtId="3" fontId="19" fillId="0" borderId="0" xfId="0" applyNumberFormat="1" applyFont="1" applyFill="1" applyAlignment="1">
      <alignment horizontal="center"/>
    </xf>
    <xf numFmtId="3" fontId="2" fillId="0" borderId="2" xfId="0" applyNumberFormat="1" applyFont="1" applyFill="1" applyBorder="1"/>
    <xf numFmtId="166" fontId="2" fillId="0" borderId="0" xfId="1" applyNumberFormat="1" applyFont="1" applyFill="1"/>
    <xf numFmtId="3" fontId="2" fillId="0" borderId="5" xfId="0" applyNumberFormat="1" applyFont="1" applyFill="1" applyBorder="1"/>
    <xf numFmtId="3" fontId="10" fillId="0" borderId="0" xfId="5" applyNumberFormat="1" applyFont="1" applyFill="1" applyAlignment="1">
      <alignment horizontal="center"/>
    </xf>
    <xf numFmtId="0" fontId="1" fillId="0" borderId="0" xfId="0" applyFont="1" applyFill="1" applyAlignment="1">
      <alignment horizontal="center"/>
    </xf>
    <xf numFmtId="3" fontId="4" fillId="0" borderId="0" xfId="0" applyNumberFormat="1" applyFont="1" applyFill="1" applyBorder="1" applyAlignment="1">
      <alignment horizontal="centerContinuous"/>
    </xf>
    <xf numFmtId="3" fontId="4" fillId="0" borderId="0" xfId="0" applyNumberFormat="1" applyFont="1" applyFill="1" applyBorder="1" applyAlignment="1">
      <alignment horizontal="center"/>
    </xf>
    <xf numFmtId="3" fontId="4" fillId="0" borderId="0" xfId="0" applyNumberFormat="1" applyFont="1" applyFill="1" applyAlignment="1">
      <alignment horizontal="center"/>
    </xf>
    <xf numFmtId="3" fontId="2" fillId="0" borderId="0" xfId="0" applyNumberFormat="1" applyFont="1" applyFill="1" applyAlignment="1">
      <alignment horizontal="right"/>
    </xf>
    <xf numFmtId="165" fontId="2" fillId="0" borderId="0" xfId="0" applyNumberFormat="1" applyFont="1" applyFill="1" applyAlignment="1">
      <alignment horizontal="right"/>
    </xf>
    <xf numFmtId="0" fontId="22" fillId="0" borderId="0" xfId="0" applyFont="1" applyFill="1" applyBorder="1" applyAlignment="1">
      <alignment vertical="center" wrapText="1"/>
    </xf>
    <xf numFmtId="3" fontId="10" fillId="0" borderId="0" xfId="0" applyNumberFormat="1" applyFont="1" applyFill="1" applyAlignment="1">
      <alignment vertical="center"/>
    </xf>
    <xf numFmtId="0" fontId="2" fillId="0" borderId="0" xfId="0" applyFont="1" applyFill="1" applyAlignment="1"/>
    <xf numFmtId="0" fontId="23" fillId="0" borderId="0" xfId="0" applyFont="1" applyFill="1" applyAlignment="1">
      <alignment vertical="center" wrapText="1"/>
    </xf>
    <xf numFmtId="9" fontId="1" fillId="0" borderId="0" xfId="0" applyNumberFormat="1" applyFont="1" applyFill="1"/>
    <xf numFmtId="3" fontId="5" fillId="0" borderId="0" xfId="0" applyNumberFormat="1" applyFont="1" applyFill="1" applyAlignment="1">
      <alignment horizontal="center"/>
    </xf>
    <xf numFmtId="9" fontId="24" fillId="0" borderId="0" xfId="0" applyNumberFormat="1" applyFont="1" applyFill="1"/>
    <xf numFmtId="0" fontId="1" fillId="0" borderId="0" xfId="0" applyFont="1" applyFill="1"/>
    <xf numFmtId="9" fontId="5" fillId="0" borderId="0" xfId="0" applyNumberFormat="1" applyFont="1" applyFill="1"/>
    <xf numFmtId="3" fontId="3" fillId="0" borderId="0" xfId="0" applyNumberFormat="1" applyFont="1" applyFill="1"/>
    <xf numFmtId="9" fontId="3" fillId="0" borderId="0" xfId="0" applyNumberFormat="1" applyFont="1" applyFill="1" applyAlignment="1">
      <alignment horizontal="center"/>
    </xf>
    <xf numFmtId="3" fontId="3" fillId="0" borderId="0" xfId="5" applyNumberFormat="1" applyFont="1" applyFill="1" applyAlignment="1">
      <alignment horizontal="center"/>
    </xf>
    <xf numFmtId="3" fontId="3" fillId="0" borderId="6" xfId="0" applyNumberFormat="1" applyFont="1" applyFill="1" applyBorder="1" applyAlignment="1">
      <alignment horizontal="centerContinuous"/>
    </xf>
    <xf numFmtId="9" fontId="3" fillId="0" borderId="6" xfId="0" applyNumberFormat="1" applyFont="1" applyFill="1" applyBorder="1" applyAlignment="1">
      <alignment horizontal="center"/>
    </xf>
    <xf numFmtId="9" fontId="10" fillId="0" borderId="0" xfId="0" applyNumberFormat="1" applyFont="1" applyFill="1"/>
    <xf numFmtId="9" fontId="10" fillId="0" borderId="0" xfId="0" applyNumberFormat="1" applyFont="1" applyFill="1" applyBorder="1"/>
    <xf numFmtId="9" fontId="10" fillId="0" borderId="0" xfId="5" applyNumberFormat="1" applyFont="1" applyFill="1" applyBorder="1"/>
    <xf numFmtId="165" fontId="10" fillId="0" borderId="2" xfId="0" applyNumberFormat="1" applyFont="1" applyFill="1" applyBorder="1"/>
    <xf numFmtId="3" fontId="10" fillId="0" borderId="2" xfId="0" applyNumberFormat="1" applyFont="1" applyFill="1" applyBorder="1"/>
    <xf numFmtId="3" fontId="23" fillId="0" borderId="0" xfId="0" applyNumberFormat="1" applyFont="1" applyFill="1" applyAlignment="1">
      <alignment horizontal="left"/>
    </xf>
    <xf numFmtId="165" fontId="10" fillId="0" borderId="0" xfId="0" applyNumberFormat="1" applyFont="1" applyFill="1"/>
    <xf numFmtId="3" fontId="10" fillId="0" borderId="5" xfId="0" applyNumberFormat="1" applyFont="1" applyFill="1" applyBorder="1"/>
    <xf numFmtId="3" fontId="20" fillId="0" borderId="0" xfId="5" applyNumberFormat="1" applyFont="1" applyFill="1" applyAlignment="1">
      <alignment horizontal="center"/>
    </xf>
    <xf numFmtId="3" fontId="9" fillId="0" borderId="0" xfId="0" applyNumberFormat="1" applyFont="1" applyFill="1" applyAlignment="1">
      <alignment vertical="top"/>
    </xf>
    <xf numFmtId="9" fontId="10" fillId="0" borderId="0" xfId="5" applyNumberFormat="1" applyFont="1" applyFill="1"/>
    <xf numFmtId="9" fontId="2" fillId="0" borderId="0" xfId="5" applyNumberFormat="1" applyFont="1" applyFill="1"/>
    <xf numFmtId="3" fontId="2" fillId="0" borderId="0" xfId="5" applyNumberFormat="1" applyFont="1" applyFill="1" applyAlignment="1">
      <alignment horizontal="center"/>
    </xf>
    <xf numFmtId="9" fontId="2" fillId="0" borderId="0" xfId="0" applyNumberFormat="1" applyFont="1" applyFill="1"/>
    <xf numFmtId="3" fontId="6" fillId="0" borderId="0" xfId="0" applyNumberFormat="1" applyFont="1" applyFill="1"/>
    <xf numFmtId="3" fontId="14" fillId="0" borderId="0" xfId="0" applyNumberFormat="1" applyFont="1" applyFill="1"/>
    <xf numFmtId="165" fontId="10" fillId="0" borderId="3" xfId="0" applyNumberFormat="1" applyFont="1" applyFill="1" applyBorder="1"/>
    <xf numFmtId="3" fontId="20" fillId="0" borderId="0" xfId="0" applyNumberFormat="1" applyFont="1" applyFill="1" applyBorder="1"/>
    <xf numFmtId="0" fontId="24" fillId="0" borderId="0" xfId="0" applyFont="1" applyFill="1"/>
    <xf numFmtId="0" fontId="13" fillId="0" borderId="0" xfId="0" applyFont="1" applyFill="1"/>
    <xf numFmtId="0" fontId="1" fillId="0" borderId="0" xfId="0" applyFont="1" applyFill="1" applyBorder="1" applyAlignment="1">
      <alignment vertical="center" wrapText="1"/>
    </xf>
    <xf numFmtId="0" fontId="4" fillId="0" borderId="0" xfId="0" applyFont="1" applyFill="1" applyAlignment="1">
      <alignment horizontal="center"/>
    </xf>
    <xf numFmtId="0" fontId="4" fillId="0" borderId="0" xfId="0" applyFont="1" applyFill="1"/>
    <xf numFmtId="0" fontId="4" fillId="0" borderId="0" xfId="0" applyFont="1" applyFill="1" applyBorder="1"/>
    <xf numFmtId="0" fontId="19" fillId="0" borderId="0" xfId="0" applyFont="1" applyFill="1"/>
    <xf numFmtId="0" fontId="19" fillId="0" borderId="0" xfId="0" applyFont="1" applyFill="1" applyAlignment="1">
      <alignment horizontal="center"/>
    </xf>
    <xf numFmtId="165" fontId="19" fillId="0" borderId="6" xfId="0" applyNumberFormat="1" applyFont="1" applyFill="1" applyBorder="1" applyAlignment="1">
      <alignment horizontal="right"/>
    </xf>
    <xf numFmtId="10" fontId="8" fillId="0" borderId="0" xfId="0" applyNumberFormat="1" applyFont="1" applyFill="1"/>
    <xf numFmtId="165" fontId="19" fillId="0" borderId="0" xfId="0" applyNumberFormat="1" applyFont="1" applyFill="1" applyAlignment="1">
      <alignment horizontal="right"/>
    </xf>
    <xf numFmtId="0" fontId="19" fillId="0" borderId="0" xfId="0" applyFont="1" applyFill="1" applyAlignment="1">
      <alignment horizontal="right"/>
    </xf>
    <xf numFmtId="0" fontId="2" fillId="0" borderId="1" xfId="0" applyFont="1" applyFill="1" applyBorder="1"/>
    <xf numFmtId="164" fontId="2" fillId="0" borderId="1" xfId="0" applyNumberFormat="1" applyFont="1" applyFill="1" applyBorder="1"/>
    <xf numFmtId="10" fontId="2" fillId="0" borderId="3" xfId="0" applyNumberFormat="1" applyFont="1" applyFill="1" applyBorder="1"/>
    <xf numFmtId="0" fontId="10" fillId="0" borderId="0" xfId="0" applyFont="1" applyFill="1"/>
    <xf numFmtId="0" fontId="10" fillId="0" borderId="0" xfId="0" applyFont="1" applyFill="1" applyAlignment="1">
      <alignment horizontal="center"/>
    </xf>
    <xf numFmtId="0" fontId="20" fillId="0" borderId="0" xfId="0" applyFont="1" applyFill="1" applyAlignment="1">
      <alignment horizontal="center"/>
    </xf>
    <xf numFmtId="0" fontId="20" fillId="0" borderId="0" xfId="3" applyFont="1" applyFill="1" applyBorder="1" applyAlignment="1">
      <alignment horizontal="center"/>
    </xf>
    <xf numFmtId="0" fontId="10" fillId="0" borderId="0" xfId="3" applyFont="1" applyFill="1"/>
    <xf numFmtId="165" fontId="10" fillId="0" borderId="0" xfId="0" applyNumberFormat="1" applyFont="1" applyFill="1" applyBorder="1" applyAlignment="1">
      <alignment horizontal="center"/>
    </xf>
    <xf numFmtId="0" fontId="10" fillId="0" borderId="0" xfId="0" applyFont="1" applyFill="1" applyAlignment="1">
      <alignment horizontal="right"/>
    </xf>
    <xf numFmtId="0" fontId="21" fillId="0" borderId="0" xfId="0" applyFont="1" applyFill="1" applyAlignment="1">
      <alignment wrapText="1"/>
    </xf>
    <xf numFmtId="10" fontId="10" fillId="0" borderId="3" xfId="0" applyNumberFormat="1" applyFont="1" applyFill="1" applyBorder="1"/>
    <xf numFmtId="3" fontId="10" fillId="0" borderId="3" xfId="0" applyNumberFormat="1" applyFont="1" applyFill="1" applyBorder="1"/>
    <xf numFmtId="10" fontId="2" fillId="0" borderId="0" xfId="0" applyNumberFormat="1" applyFont="1" applyFill="1" applyBorder="1"/>
    <xf numFmtId="3" fontId="1" fillId="0" borderId="0" xfId="4" applyNumberFormat="1" applyFont="1" applyFill="1"/>
    <xf numFmtId="3" fontId="1" fillId="0" borderId="0" xfId="4" applyNumberFormat="1" applyFont="1" applyFill="1" applyAlignment="1">
      <alignment horizontal="left"/>
    </xf>
    <xf numFmtId="3" fontId="1" fillId="0" borderId="6" xfId="4" applyNumberFormat="1" applyFont="1" applyFill="1" applyBorder="1"/>
    <xf numFmtId="3" fontId="24" fillId="0" borderId="6" xfId="4" applyNumberFormat="1" applyFont="1" applyFill="1" applyBorder="1"/>
    <xf numFmtId="3" fontId="1" fillId="0" borderId="6" xfId="4" applyNumberFormat="1" applyFont="1" applyFill="1" applyBorder="1" applyAlignment="1">
      <alignment horizontal="center"/>
    </xf>
    <xf numFmtId="3" fontId="9" fillId="0" borderId="0" xfId="4" applyNumberFormat="1" applyFont="1" applyFill="1" applyAlignment="1">
      <alignment horizontal="left"/>
    </xf>
    <xf numFmtId="3" fontId="10" fillId="0" borderId="0" xfId="4" applyNumberFormat="1" applyFont="1" applyFill="1" applyAlignment="1">
      <alignment horizontal="right"/>
    </xf>
    <xf numFmtId="3" fontId="10" fillId="0" borderId="0" xfId="4" applyNumberFormat="1" applyFont="1" applyFill="1" applyBorder="1"/>
    <xf numFmtId="3" fontId="9" fillId="0" borderId="0" xfId="4" applyNumberFormat="1" applyFont="1" applyFill="1" applyAlignment="1">
      <alignment horizontal="center"/>
    </xf>
    <xf numFmtId="3" fontId="10" fillId="0" borderId="0" xfId="4" applyNumberFormat="1" applyFont="1" applyFill="1" applyBorder="1" applyAlignment="1">
      <alignment horizontal="right"/>
    </xf>
    <xf numFmtId="165" fontId="9" fillId="0" borderId="3" xfId="4" applyNumberFormat="1" applyFont="1" applyFill="1" applyBorder="1"/>
    <xf numFmtId="3" fontId="1" fillId="0" borderId="0" xfId="0" applyNumberFormat="1" applyFont="1" applyFill="1" applyAlignment="1">
      <alignment horizontal="right"/>
    </xf>
    <xf numFmtId="3" fontId="5" fillId="0" borderId="0" xfId="4" applyNumberFormat="1" applyFont="1" applyFill="1" applyAlignment="1">
      <alignment horizontal="center"/>
    </xf>
    <xf numFmtId="3" fontId="5" fillId="0" borderId="6" xfId="4" applyNumberFormat="1" applyFont="1" applyFill="1" applyBorder="1" applyAlignment="1">
      <alignment horizontal="center"/>
    </xf>
    <xf numFmtId="3" fontId="5" fillId="0" borderId="6" xfId="4" quotePrefix="1" applyNumberFormat="1" applyFont="1" applyFill="1" applyBorder="1" applyAlignment="1">
      <alignment horizontal="center"/>
    </xf>
    <xf numFmtId="3" fontId="5" fillId="0" borderId="0" xfId="4" applyNumberFormat="1" applyFont="1" applyFill="1" applyAlignment="1">
      <alignment horizontal="left"/>
    </xf>
    <xf numFmtId="165" fontId="5" fillId="0" borderId="0" xfId="4" applyNumberFormat="1" applyFont="1" applyFill="1"/>
    <xf numFmtId="3" fontId="5" fillId="0" borderId="0" xfId="4" applyNumberFormat="1" applyFont="1" applyFill="1" applyAlignment="1">
      <alignment horizontal="right"/>
    </xf>
    <xf numFmtId="165" fontId="5" fillId="0" borderId="2" xfId="4" applyNumberFormat="1" applyFont="1" applyFill="1" applyBorder="1"/>
    <xf numFmtId="3" fontId="5" fillId="0" borderId="6" xfId="4" applyNumberFormat="1" applyFont="1" applyFill="1" applyBorder="1"/>
    <xf numFmtId="3" fontId="5" fillId="0" borderId="2" xfId="4" applyNumberFormat="1" applyFont="1" applyFill="1" applyBorder="1"/>
    <xf numFmtId="3" fontId="3" fillId="0" borderId="0" xfId="5" applyNumberFormat="1" applyFont="1" applyFill="1" applyBorder="1" applyAlignment="1">
      <alignment horizontal="center"/>
    </xf>
    <xf numFmtId="3" fontId="3" fillId="0" borderId="6" xfId="0" applyNumberFormat="1" applyFont="1" applyFill="1" applyBorder="1"/>
    <xf numFmtId="0" fontId="5" fillId="3" borderId="0" xfId="0" applyFont="1" applyFill="1"/>
    <xf numFmtId="3" fontId="9" fillId="0" borderId="1" xfId="0" applyNumberFormat="1" applyFont="1" applyFill="1" applyBorder="1" applyAlignment="1">
      <alignment horizontal="center"/>
    </xf>
    <xf numFmtId="3" fontId="10" fillId="0" borderId="1" xfId="0" applyNumberFormat="1" applyFont="1" applyFill="1" applyBorder="1" applyAlignment="1">
      <alignment horizontal="center"/>
    </xf>
    <xf numFmtId="0" fontId="27" fillId="0" borderId="0" xfId="0" applyFont="1" applyFill="1" applyAlignment="1">
      <alignment wrapText="1"/>
    </xf>
    <xf numFmtId="3" fontId="9" fillId="0" borderId="0" xfId="0" applyNumberFormat="1" applyFont="1" applyFill="1" applyAlignment="1">
      <alignment horizontal="right"/>
    </xf>
    <xf numFmtId="3" fontId="9" fillId="0" borderId="6" xfId="0" applyNumberFormat="1" applyFont="1" applyFill="1" applyBorder="1" applyAlignment="1">
      <alignment horizontal="right"/>
    </xf>
    <xf numFmtId="3" fontId="9" fillId="0" borderId="0" xfId="0" applyNumberFormat="1" applyFont="1" applyFill="1" applyBorder="1" applyAlignment="1">
      <alignment horizontal="right"/>
    </xf>
    <xf numFmtId="3" fontId="30" fillId="0" borderId="0" xfId="0" applyNumberFormat="1" applyFont="1" applyFill="1" applyAlignment="1">
      <alignment horizontal="center"/>
    </xf>
    <xf numFmtId="3" fontId="4" fillId="0" borderId="6" xfId="0" applyNumberFormat="1" applyFont="1" applyFill="1" applyBorder="1"/>
    <xf numFmtId="0" fontId="4" fillId="0" borderId="0" xfId="0" applyFont="1" applyFill="1" applyAlignment="1">
      <alignment horizontal="right"/>
    </xf>
    <xf numFmtId="0" fontId="4" fillId="0" borderId="6" xfId="0" applyFont="1" applyFill="1" applyBorder="1" applyAlignment="1">
      <alignment horizontal="centerContinuous"/>
    </xf>
    <xf numFmtId="0" fontId="4" fillId="0" borderId="6" xfId="0" applyFont="1" applyFill="1" applyBorder="1" applyAlignment="1">
      <alignment horizontal="right"/>
    </xf>
    <xf numFmtId="10" fontId="4" fillId="0" borderId="6" xfId="0" applyNumberFormat="1" applyFont="1" applyFill="1" applyBorder="1" applyAlignment="1">
      <alignment horizontal="center"/>
    </xf>
    <xf numFmtId="3" fontId="3" fillId="0" borderId="0" xfId="4" applyNumberFormat="1" applyFont="1" applyFill="1"/>
    <xf numFmtId="37" fontId="10" fillId="0" borderId="0" xfId="6" applyNumberFormat="1" applyFont="1" applyAlignment="1">
      <alignment horizontal="right"/>
    </xf>
    <xf numFmtId="5" fontId="10" fillId="0" borderId="0" xfId="6" applyNumberFormat="1" applyFont="1" applyAlignment="1">
      <alignment horizontal="right"/>
    </xf>
    <xf numFmtId="37" fontId="3" fillId="0" borderId="0" xfId="6" applyNumberFormat="1" applyFont="1"/>
    <xf numFmtId="37" fontId="32" fillId="0" borderId="0" xfId="6" applyNumberFormat="1" applyFont="1"/>
    <xf numFmtId="37" fontId="10" fillId="0" borderId="0" xfId="0" applyNumberFormat="1" applyFont="1"/>
    <xf numFmtId="37" fontId="5" fillId="0" borderId="0" xfId="6" applyNumberFormat="1" applyFont="1"/>
    <xf numFmtId="37" fontId="3" fillId="0" borderId="0" xfId="0" applyNumberFormat="1" applyFont="1"/>
    <xf numFmtId="37" fontId="3" fillId="0" borderId="0" xfId="6" applyNumberFormat="1" applyFont="1" applyAlignment="1">
      <alignment horizontal="center"/>
    </xf>
    <xf numFmtId="37" fontId="10" fillId="0" borderId="0" xfId="6" applyNumberFormat="1" applyFont="1"/>
    <xf numFmtId="37" fontId="22" fillId="0" borderId="0" xfId="6" applyNumberFormat="1" applyFont="1"/>
    <xf numFmtId="37" fontId="10" fillId="0" borderId="0" xfId="6" applyNumberFormat="1" applyFont="1" applyAlignment="1">
      <alignment horizontal="center"/>
    </xf>
    <xf numFmtId="37" fontId="10" fillId="0" borderId="0" xfId="6" applyNumberFormat="1" applyFont="1" applyFill="1"/>
    <xf numFmtId="37" fontId="9" fillId="0" borderId="6" xfId="6" applyNumberFormat="1" applyFont="1" applyBorder="1" applyAlignment="1">
      <alignment horizontal="center" wrapText="1"/>
    </xf>
    <xf numFmtId="37" fontId="9" fillId="0" borderId="6" xfId="6" applyNumberFormat="1" applyFont="1" applyFill="1" applyBorder="1" applyAlignment="1">
      <alignment horizontal="center" wrapText="1"/>
    </xf>
    <xf numFmtId="37" fontId="10" fillId="2" borderId="0" xfId="6" applyNumberFormat="1" applyFont="1" applyFill="1"/>
    <xf numFmtId="37" fontId="10" fillId="2" borderId="0" xfId="6" applyNumberFormat="1" applyFont="1" applyFill="1" applyAlignment="1">
      <alignment horizontal="right"/>
    </xf>
    <xf numFmtId="37" fontId="10" fillId="0" borderId="0" xfId="6" applyNumberFormat="1" applyFont="1" applyFill="1" applyAlignment="1">
      <alignment horizontal="right"/>
    </xf>
    <xf numFmtId="37" fontId="22" fillId="0" borderId="0" xfId="6" applyNumberFormat="1" applyFont="1" applyFill="1"/>
    <xf numFmtId="37" fontId="10" fillId="0" borderId="0" xfId="0" applyNumberFormat="1" applyFont="1" applyAlignment="1">
      <alignment horizontal="right"/>
    </xf>
    <xf numFmtId="37" fontId="10" fillId="0" borderId="0" xfId="6" applyNumberFormat="1" applyFont="1" applyBorder="1" applyAlignment="1">
      <alignment horizontal="center"/>
    </xf>
    <xf numFmtId="37" fontId="10" fillId="0" borderId="0" xfId="6" applyNumberFormat="1" applyFont="1" applyFill="1" applyAlignment="1">
      <alignment horizontal="center"/>
    </xf>
    <xf numFmtId="37" fontId="10" fillId="0" borderId="0" xfId="6" applyNumberFormat="1" applyFont="1" applyFill="1" applyBorder="1" applyAlignment="1">
      <alignment horizontal="center"/>
    </xf>
    <xf numFmtId="37" fontId="34" fillId="0" borderId="0" xfId="6" applyNumberFormat="1" applyFont="1" applyBorder="1" applyAlignment="1">
      <alignment horizontal="center"/>
    </xf>
    <xf numFmtId="37" fontId="10" fillId="0" borderId="0" xfId="0" applyNumberFormat="1" applyFont="1" applyFill="1" applyBorder="1" applyAlignment="1">
      <alignment vertical="center" wrapText="1"/>
    </xf>
    <xf numFmtId="37" fontId="33" fillId="0" borderId="0" xfId="6" applyNumberFormat="1" applyFont="1"/>
    <xf numFmtId="37" fontId="22" fillId="0" borderId="0" xfId="6" applyNumberFormat="1" applyFont="1" applyAlignment="1">
      <alignment wrapText="1"/>
    </xf>
    <xf numFmtId="5" fontId="10" fillId="0" borderId="0" xfId="0" applyNumberFormat="1" applyFont="1"/>
    <xf numFmtId="5" fontId="10" fillId="0" borderId="0" xfId="6" applyNumberFormat="1" applyFont="1"/>
    <xf numFmtId="5" fontId="10" fillId="2" borderId="0" xfId="6" applyNumberFormat="1" applyFont="1" applyFill="1" applyAlignment="1">
      <alignment horizontal="right"/>
    </xf>
    <xf numFmtId="5" fontId="10" fillId="0" borderId="0" xfId="6" applyNumberFormat="1" applyFont="1" applyFill="1" applyAlignment="1">
      <alignment horizontal="right"/>
    </xf>
    <xf numFmtId="5" fontId="22" fillId="0" borderId="0" xfId="6" applyNumberFormat="1" applyFont="1"/>
    <xf numFmtId="5" fontId="10" fillId="0" borderId="2" xfId="6" applyNumberFormat="1" applyFont="1" applyBorder="1" applyAlignment="1">
      <alignment horizontal="right"/>
    </xf>
    <xf numFmtId="5" fontId="10" fillId="0" borderId="0" xfId="6" applyNumberFormat="1" applyFont="1" applyBorder="1" applyAlignment="1">
      <alignment horizontal="right"/>
    </xf>
    <xf numFmtId="5" fontId="10" fillId="0" borderId="0" xfId="6" applyNumberFormat="1" applyFont="1" applyFill="1" applyBorder="1" applyAlignment="1">
      <alignment horizontal="right"/>
    </xf>
    <xf numFmtId="5" fontId="10" fillId="2" borderId="0" xfId="6" applyNumberFormat="1" applyFont="1" applyFill="1" applyBorder="1" applyAlignment="1">
      <alignment horizontal="right"/>
    </xf>
    <xf numFmtId="9" fontId="23" fillId="0" borderId="0" xfId="0" applyNumberFormat="1" applyFont="1" applyFill="1" applyBorder="1" applyAlignment="1">
      <alignment horizontal="left"/>
    </xf>
    <xf numFmtId="3" fontId="10" fillId="0" borderId="0" xfId="5" applyNumberFormat="1" applyFont="1" applyFill="1"/>
    <xf numFmtId="0" fontId="12" fillId="0" borderId="0" xfId="3" applyFont="1" applyFill="1" applyBorder="1" applyAlignment="1">
      <alignment horizontal="center"/>
    </xf>
    <xf numFmtId="0" fontId="0" fillId="0" borderId="0" xfId="0" applyFill="1" applyAlignment="1"/>
    <xf numFmtId="5" fontId="10" fillId="0" borderId="0" xfId="6" applyNumberFormat="1" applyFont="1" applyBorder="1" applyAlignment="1">
      <alignment horizontal="center"/>
    </xf>
    <xf numFmtId="3" fontId="2" fillId="0" borderId="0" xfId="0" applyNumberFormat="1" applyFont="1" applyFill="1" applyAlignment="1">
      <alignment vertical="center"/>
    </xf>
    <xf numFmtId="3" fontId="2" fillId="0" borderId="0" xfId="0" applyNumberFormat="1" applyFont="1" applyFill="1" applyBorder="1" applyAlignment="1">
      <alignment vertical="center"/>
    </xf>
    <xf numFmtId="0" fontId="2" fillId="0" borderId="0" xfId="0" applyFont="1" applyFill="1" applyAlignment="1">
      <alignment wrapText="1"/>
    </xf>
    <xf numFmtId="0" fontId="2" fillId="0" borderId="0" xfId="0" applyFont="1" applyFill="1" applyAlignment="1">
      <alignment horizontal="center"/>
    </xf>
    <xf numFmtId="0" fontId="2" fillId="0" borderId="0" xfId="0" applyFont="1" applyFill="1" applyBorder="1" applyAlignment="1">
      <alignment horizontal="center"/>
    </xf>
    <xf numFmtId="3" fontId="2" fillId="0" borderId="0" xfId="0" applyNumberFormat="1" applyFont="1" applyFill="1" applyBorder="1" applyAlignment="1" applyProtection="1">
      <alignment vertical="top"/>
      <protection locked="0"/>
    </xf>
    <xf numFmtId="0" fontId="2" fillId="0" borderId="0" xfId="0" applyFont="1" applyFill="1" applyAlignment="1">
      <alignment horizontal="left"/>
    </xf>
    <xf numFmtId="0" fontId="2" fillId="0" borderId="0" xfId="0" applyFont="1" applyFill="1" applyBorder="1" applyAlignment="1">
      <alignment wrapText="1"/>
    </xf>
    <xf numFmtId="3" fontId="10" fillId="0" borderId="5" xfId="5" applyNumberFormat="1" applyFont="1" applyFill="1" applyBorder="1"/>
    <xf numFmtId="0" fontId="10" fillId="0" borderId="0" xfId="0" applyFont="1"/>
    <xf numFmtId="0" fontId="34" fillId="0" borderId="0" xfId="0" applyFont="1"/>
    <xf numFmtId="3" fontId="10" fillId="0" borderId="0" xfId="5" applyNumberFormat="1" applyFont="1" applyFill="1"/>
    <xf numFmtId="37" fontId="34" fillId="0" borderId="0" xfId="0" applyNumberFormat="1" applyFont="1"/>
    <xf numFmtId="37" fontId="30" fillId="0" borderId="0" xfId="0" applyNumberFormat="1" applyFont="1"/>
    <xf numFmtId="3" fontId="9" fillId="4" borderId="0" xfId="4" applyNumberFormat="1" applyFont="1" applyFill="1"/>
    <xf numFmtId="3" fontId="10" fillId="4" borderId="0" xfId="4" applyNumberFormat="1" applyFont="1" applyFill="1"/>
    <xf numFmtId="3" fontId="6" fillId="4" borderId="0" xfId="0" applyNumberFormat="1" applyFont="1" applyFill="1"/>
    <xf numFmtId="3" fontId="5" fillId="0" borderId="6" xfId="0" applyNumberFormat="1" applyFont="1" applyFill="1" applyBorder="1"/>
    <xf numFmtId="3" fontId="5" fillId="0" borderId="0" xfId="0" applyNumberFormat="1" applyFont="1" applyFill="1" applyBorder="1"/>
    <xf numFmtId="0" fontId="30" fillId="0" borderId="0" xfId="0" applyFont="1" applyFill="1"/>
    <xf numFmtId="3" fontId="10" fillId="0" borderId="0" xfId="5" applyNumberFormat="1" applyFont="1" applyFill="1"/>
    <xf numFmtId="3" fontId="2" fillId="0" borderId="0" xfId="0" applyNumberFormat="1" applyFont="1" applyFill="1" applyBorder="1" applyAlignment="1">
      <alignment horizontal="left" vertical="top"/>
    </xf>
    <xf numFmtId="3" fontId="10" fillId="5" borderId="0" xfId="4" applyNumberFormat="1" applyFont="1" applyFill="1"/>
    <xf numFmtId="3" fontId="24" fillId="5" borderId="0" xfId="4" applyNumberFormat="1" applyFont="1" applyFill="1" applyBorder="1"/>
    <xf numFmtId="3" fontId="10" fillId="5" borderId="0" xfId="4" applyNumberFormat="1" applyFont="1" applyFill="1" applyBorder="1"/>
    <xf numFmtId="3" fontId="10" fillId="5" borderId="0" xfId="4" applyNumberFormat="1" applyFont="1" applyFill="1" applyBorder="1" applyAlignment="1">
      <alignment horizontal="center"/>
    </xf>
    <xf numFmtId="3" fontId="10" fillId="5" borderId="0" xfId="4" applyNumberFormat="1" applyFont="1" applyFill="1" applyBorder="1" applyAlignment="1">
      <alignment horizontal="right"/>
    </xf>
    <xf numFmtId="3" fontId="10" fillId="0" borderId="6" xfId="4" applyNumberFormat="1" applyFont="1" applyFill="1" applyBorder="1" applyAlignment="1">
      <alignment horizontal="left"/>
    </xf>
    <xf numFmtId="37" fontId="34" fillId="0" borderId="0" xfId="6" applyNumberFormat="1" applyFont="1" applyBorder="1" applyAlignment="1">
      <alignment horizontal="center" wrapText="1"/>
    </xf>
    <xf numFmtId="0" fontId="5" fillId="0" borderId="0" xfId="0" applyFont="1" applyAlignment="1">
      <alignment wrapText="1"/>
    </xf>
    <xf numFmtId="3" fontId="30" fillId="0" borderId="0" xfId="4" applyNumberFormat="1" applyFont="1" applyFill="1"/>
    <xf numFmtId="0" fontId="1" fillId="0" borderId="0" xfId="0" applyFont="1" applyBorder="1"/>
    <xf numFmtId="0" fontId="42" fillId="0" borderId="0" xfId="0" applyFont="1" applyBorder="1"/>
    <xf numFmtId="0" fontId="2" fillId="0" borderId="0" xfId="0" applyFont="1" applyFill="1" applyAlignment="1">
      <alignment wrapText="1"/>
    </xf>
    <xf numFmtId="3" fontId="1" fillId="0" borderId="0" xfId="0" applyNumberFormat="1" applyFont="1" applyFill="1"/>
    <xf numFmtId="0" fontId="9" fillId="0" borderId="0" xfId="0" applyFont="1" applyFill="1"/>
    <xf numFmtId="0" fontId="2" fillId="0" borderId="0" xfId="0" applyFont="1" applyFill="1" applyAlignment="1">
      <alignment horizontal="left"/>
    </xf>
    <xf numFmtId="0" fontId="9" fillId="0" borderId="0" xfId="0" applyFont="1"/>
    <xf numFmtId="0" fontId="5" fillId="0" borderId="0" xfId="0" applyFont="1" applyFill="1"/>
    <xf numFmtId="3" fontId="2" fillId="5" borderId="0" xfId="0" applyNumberFormat="1" applyFont="1" applyFill="1" applyBorder="1"/>
    <xf numFmtId="3" fontId="4" fillId="5" borderId="0" xfId="0" applyNumberFormat="1" applyFont="1" applyFill="1" applyBorder="1"/>
    <xf numFmtId="3" fontId="2" fillId="5" borderId="0" xfId="0" applyNumberFormat="1" applyFont="1" applyFill="1" applyBorder="1" applyAlignment="1"/>
    <xf numFmtId="3" fontId="2" fillId="5" borderId="0" xfId="0" applyNumberFormat="1" applyFont="1" applyFill="1" applyBorder="1" applyAlignment="1">
      <alignment horizontal="left"/>
    </xf>
    <xf numFmtId="3" fontId="10" fillId="5" borderId="0" xfId="0" applyNumberFormat="1" applyFont="1" applyFill="1" applyBorder="1"/>
    <xf numFmtId="10" fontId="2" fillId="0" borderId="7" xfId="0" applyNumberFormat="1" applyFont="1" applyFill="1" applyBorder="1"/>
    <xf numFmtId="10" fontId="2" fillId="0" borderId="8" xfId="0" applyNumberFormat="1" applyFont="1" applyFill="1" applyBorder="1"/>
    <xf numFmtId="0" fontId="2" fillId="0" borderId="0" xfId="0" applyFont="1" applyFill="1" applyBorder="1" applyAlignment="1"/>
    <xf numFmtId="3" fontId="43" fillId="0" borderId="0" xfId="0" applyNumberFormat="1" applyFont="1" applyFill="1"/>
    <xf numFmtId="10" fontId="2" fillId="0" borderId="0" xfId="0" applyNumberFormat="1" applyFont="1" applyFill="1"/>
    <xf numFmtId="0" fontId="12" fillId="0" borderId="0" xfId="0" applyFont="1" applyFill="1" applyAlignment="1">
      <alignment horizontal="center"/>
    </xf>
    <xf numFmtId="0" fontId="10" fillId="0" borderId="0" xfId="0" applyFont="1" applyFill="1" applyBorder="1"/>
    <xf numFmtId="10" fontId="2" fillId="0" borderId="0" xfId="0" applyNumberFormat="1" applyFont="1" applyFill="1" applyAlignment="1">
      <alignment horizontal="right"/>
    </xf>
    <xf numFmtId="0" fontId="10" fillId="0" borderId="0" xfId="0" quotePrefix="1" applyFont="1" applyFill="1" applyAlignment="1">
      <alignment horizontal="right"/>
    </xf>
    <xf numFmtId="0" fontId="2" fillId="0" borderId="5" xfId="0" applyFont="1" applyFill="1" applyBorder="1" applyAlignment="1">
      <alignment horizontal="right"/>
    </xf>
    <xf numFmtId="0" fontId="2" fillId="0" borderId="0" xfId="0" applyFont="1" applyFill="1" applyBorder="1" applyAlignment="1">
      <alignment horizontal="right"/>
    </xf>
    <xf numFmtId="0" fontId="2" fillId="0" borderId="2" xfId="0" applyFont="1" applyFill="1" applyBorder="1" applyAlignment="1">
      <alignment horizontal="right"/>
    </xf>
    <xf numFmtId="165" fontId="10" fillId="0" borderId="5" xfId="0" applyNumberFormat="1" applyFont="1" applyFill="1" applyBorder="1"/>
    <xf numFmtId="3" fontId="30" fillId="0" borderId="0" xfId="0" applyNumberFormat="1" applyFont="1" applyFill="1"/>
    <xf numFmtId="0" fontId="1" fillId="0" borderId="0" xfId="0" applyFont="1" applyFill="1" applyBorder="1"/>
    <xf numFmtId="3" fontId="1" fillId="0" borderId="0" xfId="0" applyNumberFormat="1" applyFont="1" applyFill="1" applyAlignment="1">
      <alignment horizontal="left"/>
    </xf>
    <xf numFmtId="0" fontId="43" fillId="0" borderId="0" xfId="0" applyFont="1" applyFill="1" applyBorder="1"/>
    <xf numFmtId="3" fontId="1" fillId="0" borderId="0" xfId="0" applyNumberFormat="1" applyFont="1" applyFill="1" applyBorder="1"/>
    <xf numFmtId="3" fontId="45" fillId="0" borderId="0" xfId="0" applyNumberFormat="1" applyFont="1" applyFill="1"/>
    <xf numFmtId="3" fontId="9" fillId="0" borderId="6" xfId="0" applyNumberFormat="1" applyFont="1" applyFill="1" applyBorder="1"/>
    <xf numFmtId="3" fontId="10" fillId="0" borderId="6" xfId="0" applyNumberFormat="1" applyFont="1" applyFill="1" applyBorder="1"/>
    <xf numFmtId="3" fontId="9" fillId="0" borderId="6" xfId="0" applyNumberFormat="1" applyFont="1" applyFill="1" applyBorder="1" applyAlignment="1">
      <alignment horizontal="center" wrapText="1"/>
    </xf>
    <xf numFmtId="3" fontId="10" fillId="0" borderId="6" xfId="0" applyNumberFormat="1" applyFont="1" applyFill="1" applyBorder="1" applyAlignment="1">
      <alignment horizontal="right"/>
    </xf>
    <xf numFmtId="10" fontId="10" fillId="0" borderId="0" xfId="0" applyNumberFormat="1" applyFont="1" applyFill="1" applyBorder="1"/>
    <xf numFmtId="10" fontId="10" fillId="0" borderId="0" xfId="0" applyNumberFormat="1" applyFont="1" applyFill="1"/>
    <xf numFmtId="165" fontId="10" fillId="0" borderId="3" xfId="0" applyNumberFormat="1" applyFont="1" applyFill="1" applyBorder="1" applyAlignment="1">
      <alignment horizontal="right"/>
    </xf>
    <xf numFmtId="3" fontId="10" fillId="5" borderId="0" xfId="0" applyNumberFormat="1" applyFont="1" applyFill="1"/>
    <xf numFmtId="10" fontId="10" fillId="5" borderId="0" xfId="0" applyNumberFormat="1" applyFont="1" applyFill="1"/>
    <xf numFmtId="10" fontId="10" fillId="5" borderId="0" xfId="0" applyNumberFormat="1" applyFont="1" applyFill="1" applyBorder="1"/>
    <xf numFmtId="3" fontId="10" fillId="5" borderId="0" xfId="0" applyNumberFormat="1" applyFont="1" applyFill="1" applyAlignment="1">
      <alignment horizontal="right"/>
    </xf>
    <xf numFmtId="0" fontId="9" fillId="0" borderId="13" xfId="0" applyFont="1" applyFill="1" applyBorder="1"/>
    <xf numFmtId="0" fontId="9" fillId="0" borderId="14" xfId="0" applyFont="1" applyFill="1" applyBorder="1"/>
    <xf numFmtId="0" fontId="0" fillId="0" borderId="13" xfId="0" applyFill="1" applyBorder="1"/>
    <xf numFmtId="165" fontId="19" fillId="0" borderId="13" xfId="0" applyNumberFormat="1" applyFont="1" applyFill="1" applyBorder="1" applyAlignment="1">
      <alignment horizontal="right"/>
    </xf>
    <xf numFmtId="0" fontId="19" fillId="0" borderId="13" xfId="0" applyFont="1" applyFill="1" applyBorder="1" applyAlignment="1">
      <alignment horizontal="right"/>
    </xf>
    <xf numFmtId="3" fontId="9" fillId="0" borderId="1" xfId="0" applyNumberFormat="1" applyFont="1" applyFill="1" applyBorder="1" applyAlignment="1">
      <alignment horizontal="center"/>
    </xf>
    <xf numFmtId="0" fontId="41" fillId="0" borderId="0" xfId="0" applyFont="1"/>
    <xf numFmtId="0" fontId="10" fillId="0" borderId="0" xfId="0" applyFont="1" applyAlignment="1">
      <alignment vertical="center"/>
    </xf>
    <xf numFmtId="0" fontId="25" fillId="0" borderId="0" xfId="0" applyFont="1" applyAlignment="1">
      <alignment vertical="center"/>
    </xf>
    <xf numFmtId="0" fontId="0" fillId="0" borderId="0" xfId="0" applyAlignment="1">
      <alignment vertical="center"/>
    </xf>
    <xf numFmtId="0" fontId="0" fillId="0" borderId="1" xfId="0" applyBorder="1" applyAlignment="1">
      <alignment vertical="center"/>
    </xf>
    <xf numFmtId="0" fontId="0" fillId="0" borderId="15" xfId="0" applyBorder="1" applyAlignment="1">
      <alignment vertical="center"/>
    </xf>
    <xf numFmtId="0" fontId="10" fillId="0" borderId="0" xfId="0" applyFont="1" applyAlignment="1">
      <alignment horizontal="right" vertical="center"/>
    </xf>
    <xf numFmtId="0" fontId="10" fillId="0" borderId="0" xfId="0" applyFont="1" applyAlignment="1">
      <alignment horizontal="center" vertical="center"/>
    </xf>
    <xf numFmtId="0" fontId="2" fillId="0" borderId="0" xfId="0" applyFont="1" applyAlignment="1">
      <alignment vertical="center"/>
    </xf>
    <xf numFmtId="0" fontId="2" fillId="0" borderId="0" xfId="0" applyFont="1" applyBorder="1" applyAlignment="1">
      <alignment vertical="center"/>
    </xf>
    <xf numFmtId="0" fontId="0" fillId="0" borderId="0" xfId="0" applyBorder="1" applyAlignment="1">
      <alignment vertical="center"/>
    </xf>
    <xf numFmtId="0" fontId="0" fillId="0" borderId="0" xfId="0" applyFont="1" applyAlignment="1">
      <alignment vertical="center" wrapText="1"/>
    </xf>
    <xf numFmtId="3" fontId="1" fillId="0" borderId="0" xfId="0" applyNumberFormat="1" applyFont="1" applyFill="1"/>
    <xf numFmtId="37" fontId="10" fillId="0" borderId="0" xfId="6" applyNumberFormat="1" applyFont="1" applyBorder="1" applyAlignment="1">
      <alignment vertical="top"/>
    </xf>
    <xf numFmtId="9" fontId="10" fillId="0" borderId="0" xfId="5" applyNumberFormat="1" applyFont="1" applyFill="1" applyAlignment="1"/>
    <xf numFmtId="3" fontId="12" fillId="0" borderId="0" xfId="0" applyNumberFormat="1" applyFont="1" applyFill="1"/>
    <xf numFmtId="3" fontId="2" fillId="0" borderId="0" xfId="0" applyNumberFormat="1" applyFont="1" applyFill="1" applyBorder="1" applyAlignment="1">
      <alignment vertical="center"/>
    </xf>
    <xf numFmtId="3" fontId="2" fillId="0" borderId="9" xfId="0" applyNumberFormat="1" applyFont="1" applyFill="1" applyBorder="1" applyAlignment="1">
      <alignment horizontal="center"/>
    </xf>
    <xf numFmtId="3" fontId="2" fillId="0" borderId="10" xfId="0" applyNumberFormat="1" applyFont="1" applyFill="1" applyBorder="1" applyAlignment="1">
      <alignment horizontal="center"/>
    </xf>
    <xf numFmtId="3" fontId="9" fillId="0" borderId="1" xfId="0" applyNumberFormat="1" applyFont="1" applyFill="1" applyBorder="1" applyAlignment="1">
      <alignment horizontal="center"/>
    </xf>
    <xf numFmtId="0" fontId="2" fillId="0" borderId="0" xfId="0" applyNumberFormat="1" applyFont="1" applyFill="1" applyAlignment="1"/>
    <xf numFmtId="0" fontId="2" fillId="0" borderId="0" xfId="0" applyFont="1" applyFill="1" applyAlignment="1">
      <alignment horizontal="left"/>
    </xf>
    <xf numFmtId="37" fontId="2" fillId="0" borderId="0" xfId="6" applyNumberFormat="1" applyFont="1" applyAlignment="1">
      <alignment vertical="center"/>
    </xf>
    <xf numFmtId="0" fontId="9" fillId="0" borderId="0" xfId="0" applyFont="1" applyFill="1" applyAlignment="1"/>
    <xf numFmtId="0" fontId="30" fillId="0" borderId="0" xfId="0" applyFont="1" applyFill="1" applyAlignment="1">
      <alignment horizontal="center"/>
    </xf>
    <xf numFmtId="5" fontId="2" fillId="0" borderId="0" xfId="0" applyNumberFormat="1" applyFont="1" applyFill="1"/>
    <xf numFmtId="5" fontId="2" fillId="0" borderId="2" xfId="0" applyNumberFormat="1" applyFont="1" applyFill="1" applyBorder="1"/>
    <xf numFmtId="37" fontId="2" fillId="0" borderId="0" xfId="0" applyNumberFormat="1" applyFont="1" applyFill="1"/>
    <xf numFmtId="37" fontId="2" fillId="0" borderId="0" xfId="0" applyNumberFormat="1" applyFont="1" applyFill="1" applyBorder="1"/>
    <xf numFmtId="5" fontId="0" fillId="0" borderId="0" xfId="0" applyNumberFormat="1"/>
    <xf numFmtId="5" fontId="0" fillId="0" borderId="2" xfId="0" applyNumberFormat="1" applyBorder="1"/>
    <xf numFmtId="5" fontId="2" fillId="0" borderId="0" xfId="0" applyNumberFormat="1" applyFont="1" applyFill="1" applyBorder="1"/>
    <xf numFmtId="37" fontId="10" fillId="0" borderId="0" xfId="0" applyNumberFormat="1" applyFont="1" applyFill="1" applyAlignment="1">
      <alignment horizontal="right"/>
    </xf>
    <xf numFmtId="5" fontId="10" fillId="0" borderId="0" xfId="0" applyNumberFormat="1" applyFont="1" applyFill="1" applyAlignment="1">
      <alignment horizontal="right"/>
    </xf>
    <xf numFmtId="5" fontId="10" fillId="0" borderId="2" xfId="0" applyNumberFormat="1" applyFont="1" applyFill="1" applyBorder="1" applyAlignment="1">
      <alignment horizontal="right"/>
    </xf>
    <xf numFmtId="37" fontId="0" fillId="0" borderId="0" xfId="0" applyNumberFormat="1"/>
    <xf numFmtId="37" fontId="10" fillId="0" borderId="0" xfId="0" applyNumberFormat="1" applyFont="1" applyFill="1"/>
    <xf numFmtId="0" fontId="5" fillId="0" borderId="0" xfId="0" applyFont="1" applyAlignment="1">
      <alignment wrapText="1"/>
    </xf>
    <xf numFmtId="0" fontId="5" fillId="0" borderId="0" xfId="0" applyFont="1" applyAlignment="1">
      <alignment horizontal="left" wrapText="1"/>
    </xf>
    <xf numFmtId="0" fontId="2" fillId="0" borderId="0" xfId="0" applyFont="1" applyAlignment="1">
      <alignment vertical="center" wrapText="1"/>
    </xf>
    <xf numFmtId="0" fontId="2" fillId="0" borderId="0" xfId="0" applyFont="1" applyBorder="1" applyAlignment="1">
      <alignment vertical="center" wrapText="1"/>
    </xf>
    <xf numFmtId="0" fontId="30" fillId="0" borderId="0" xfId="0" applyFont="1" applyAlignment="1">
      <alignment vertical="center" wrapText="1"/>
    </xf>
    <xf numFmtId="3" fontId="2" fillId="0" borderId="9" xfId="0" applyNumberFormat="1" applyFont="1" applyFill="1" applyBorder="1" applyAlignment="1">
      <alignment horizontal="center"/>
    </xf>
    <xf numFmtId="3" fontId="2" fillId="0" borderId="10" xfId="0" applyNumberFormat="1" applyFont="1" applyFill="1" applyBorder="1" applyAlignment="1">
      <alignment horizontal="center"/>
    </xf>
    <xf numFmtId="3" fontId="2" fillId="0" borderId="0" xfId="0" applyNumberFormat="1" applyFont="1" applyFill="1" applyBorder="1" applyAlignment="1">
      <alignment vertical="center" wrapText="1"/>
    </xf>
    <xf numFmtId="0" fontId="2" fillId="0" borderId="0" xfId="0" applyFont="1" applyFill="1" applyBorder="1" applyAlignment="1">
      <alignment vertical="center" wrapText="1"/>
    </xf>
    <xf numFmtId="37" fontId="2" fillId="0" borderId="0" xfId="0" applyNumberFormat="1" applyFont="1" applyFill="1" applyBorder="1" applyAlignment="1">
      <alignment vertical="center" wrapText="1"/>
    </xf>
    <xf numFmtId="0" fontId="2" fillId="0" borderId="0" xfId="0" applyFont="1" applyFill="1" applyAlignment="1">
      <alignment wrapText="1"/>
    </xf>
    <xf numFmtId="3" fontId="3" fillId="0" borderId="11" xfId="0" applyNumberFormat="1" applyFont="1" applyFill="1" applyBorder="1" applyAlignment="1">
      <alignment vertical="center" wrapText="1"/>
    </xf>
    <xf numFmtId="3" fontId="3" fillId="0" borderId="4" xfId="0" applyNumberFormat="1" applyFont="1" applyFill="1" applyBorder="1" applyAlignment="1">
      <alignment vertical="center" wrapText="1"/>
    </xf>
    <xf numFmtId="3" fontId="3" fillId="0" borderId="12" xfId="0" applyNumberFormat="1" applyFont="1" applyFill="1" applyBorder="1" applyAlignment="1">
      <alignment vertical="center" wrapText="1"/>
    </xf>
    <xf numFmtId="3" fontId="2" fillId="0" borderId="0" xfId="0" applyNumberFormat="1" applyFont="1" applyFill="1" applyAlignment="1">
      <alignment wrapText="1"/>
    </xf>
    <xf numFmtId="3" fontId="1" fillId="0" borderId="0" xfId="0" applyNumberFormat="1" applyFont="1" applyFill="1"/>
    <xf numFmtId="3" fontId="10" fillId="0" borderId="0" xfId="4" applyNumberFormat="1" applyFont="1" applyFill="1" applyAlignment="1">
      <alignment wrapText="1"/>
    </xf>
    <xf numFmtId="0" fontId="22" fillId="0" borderId="0" xfId="0" applyFont="1" applyFill="1" applyAlignment="1">
      <alignment wrapText="1"/>
    </xf>
    <xf numFmtId="3" fontId="1" fillId="0" borderId="6" xfId="4" applyNumberFormat="1" applyFont="1" applyFill="1" applyBorder="1" applyAlignment="1">
      <alignment horizontal="center" wrapText="1"/>
    </xf>
    <xf numFmtId="0" fontId="28" fillId="0" borderId="6" xfId="0" applyFont="1" applyFill="1" applyBorder="1" applyAlignment="1">
      <alignment horizontal="center" wrapText="1"/>
    </xf>
    <xf numFmtId="0" fontId="10" fillId="0" borderId="0" xfId="4" applyFont="1" applyFill="1" applyAlignment="1">
      <alignment wrapText="1"/>
    </xf>
    <xf numFmtId="3" fontId="2" fillId="0" borderId="0" xfId="0" applyNumberFormat="1" applyFont="1" applyFill="1" applyBorder="1" applyAlignment="1" applyProtection="1">
      <alignment vertical="top" wrapText="1"/>
      <protection locked="0"/>
    </xf>
    <xf numFmtId="165" fontId="10" fillId="0" borderId="0" xfId="0" applyNumberFormat="1" applyFont="1" applyFill="1" applyBorder="1" applyAlignment="1">
      <alignment horizontal="center"/>
    </xf>
  </cellXfs>
  <cellStyles count="7">
    <cellStyle name="Comma" xfId="1" builtinId="3"/>
    <cellStyle name="Normal" xfId="0" builtinId="0"/>
    <cellStyle name="Normal 2" xfId="2" xr:uid="{00000000-0005-0000-0000-000002000000}"/>
    <cellStyle name="Normal_A-7 Optional Supplement Collection Schedule" xfId="6" xr:uid="{00000000-0005-0000-0000-000003000000}"/>
    <cellStyle name="Normal_Appendix A Exhibit 1 (2 Rate Example) apr 16 08" xfId="3" xr:uid="{00000000-0005-0000-0000-000004000000}"/>
    <cellStyle name="Normal_Temp_Connected Data (Special Rate 1st Yr - 1 Rate)" xfId="4" xr:uid="{00000000-0005-0000-0000-000005000000}"/>
    <cellStyle name="Normal_Temp_Connected Data revision 2"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8</xdr:col>
      <xdr:colOff>0</xdr:colOff>
      <xdr:row>27</xdr:row>
      <xdr:rowOff>160020</xdr:rowOff>
    </xdr:from>
    <xdr:to>
      <xdr:col>9</xdr:col>
      <xdr:colOff>99060</xdr:colOff>
      <xdr:row>29</xdr:row>
      <xdr:rowOff>106680</xdr:rowOff>
    </xdr:to>
    <xdr:sp macro="" textlink="">
      <xdr:nvSpPr>
        <xdr:cNvPr id="2" name="Left Arrow 1" title="Start Here">
          <a:extLst>
            <a:ext uri="{FF2B5EF4-FFF2-40B4-BE49-F238E27FC236}">
              <a16:creationId xmlns:a16="http://schemas.microsoft.com/office/drawing/2014/main" id="{00000000-0008-0000-0000-000002000000}"/>
            </a:ext>
          </a:extLst>
        </xdr:cNvPr>
        <xdr:cNvSpPr/>
      </xdr:nvSpPr>
      <xdr:spPr>
        <a:xfrm>
          <a:off x="5539740" y="5379720"/>
          <a:ext cx="853440" cy="3429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577215</xdr:colOff>
      <xdr:row>191</xdr:row>
      <xdr:rowOff>85725</xdr:rowOff>
    </xdr:from>
    <xdr:to>
      <xdr:col>11</xdr:col>
      <xdr:colOff>142875</xdr:colOff>
      <xdr:row>195</xdr:row>
      <xdr:rowOff>95250</xdr:rowOff>
    </xdr:to>
    <xdr:cxnSp macro="">
      <xdr:nvCxnSpPr>
        <xdr:cNvPr id="11" name="Straight Arrow Connector 10" title="In Kind Services to Tribal Programs">
          <a:extLst>
            <a:ext uri="{FF2B5EF4-FFF2-40B4-BE49-F238E27FC236}">
              <a16:creationId xmlns:a16="http://schemas.microsoft.com/office/drawing/2014/main" id="{00000000-0008-0000-0200-00000B000000}"/>
            </a:ext>
          </a:extLst>
        </xdr:cNvPr>
        <xdr:cNvCxnSpPr/>
      </xdr:nvCxnSpPr>
      <xdr:spPr>
        <a:xfrm>
          <a:off x="6501765" y="32851725"/>
          <a:ext cx="1480185" cy="6953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180975</xdr:colOff>
      <xdr:row>191</xdr:row>
      <xdr:rowOff>49530</xdr:rowOff>
    </xdr:from>
    <xdr:to>
      <xdr:col>12</xdr:col>
      <xdr:colOff>38100</xdr:colOff>
      <xdr:row>194</xdr:row>
      <xdr:rowOff>104775</xdr:rowOff>
    </xdr:to>
    <xdr:cxnSp macro="">
      <xdr:nvCxnSpPr>
        <xdr:cNvPr id="12" name="Straight Arrow Connector 11" title="In Kind Dollars to Tribal Programs">
          <a:extLst>
            <a:ext uri="{FF2B5EF4-FFF2-40B4-BE49-F238E27FC236}">
              <a16:creationId xmlns:a16="http://schemas.microsoft.com/office/drawing/2014/main" id="{00000000-0008-0000-0200-00000C000000}"/>
            </a:ext>
          </a:extLst>
        </xdr:cNvPr>
        <xdr:cNvCxnSpPr/>
      </xdr:nvCxnSpPr>
      <xdr:spPr>
        <a:xfrm>
          <a:off x="7162800" y="32815530"/>
          <a:ext cx="885825" cy="56959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114299</xdr:colOff>
      <xdr:row>209</xdr:row>
      <xdr:rowOff>0</xdr:rowOff>
    </xdr:from>
    <xdr:to>
      <xdr:col>19</xdr:col>
      <xdr:colOff>19049</xdr:colOff>
      <xdr:row>211</xdr:row>
      <xdr:rowOff>145922</xdr:rowOff>
    </xdr:to>
    <xdr:sp macro="" textlink="">
      <xdr:nvSpPr>
        <xdr:cNvPr id="13" name="Left Brace 12" title="Totals to Exhibit F">
          <a:extLst>
            <a:ext uri="{FF2B5EF4-FFF2-40B4-BE49-F238E27FC236}">
              <a16:creationId xmlns:a16="http://schemas.microsoft.com/office/drawing/2014/main" id="{00000000-0008-0000-0200-00000D000000}"/>
            </a:ext>
          </a:extLst>
        </xdr:cNvPr>
        <xdr:cNvSpPr/>
      </xdr:nvSpPr>
      <xdr:spPr>
        <a:xfrm rot="16200000">
          <a:off x="10723626" y="34129598"/>
          <a:ext cx="488822" cy="3724275"/>
        </a:xfrm>
        <a:prstGeom prst="leftBrace">
          <a:avLst>
            <a:gd name="adj1" fmla="val 8333"/>
            <a:gd name="adj2" fmla="val 39514"/>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en-US"/>
        </a:p>
      </xdr:txBody>
    </xdr:sp>
    <xdr:clientData/>
  </xdr:twoCellAnchor>
  <xdr:twoCellAnchor>
    <xdr:from>
      <xdr:col>10</xdr:col>
      <xdr:colOff>352425</xdr:colOff>
      <xdr:row>206</xdr:row>
      <xdr:rowOff>114300</xdr:rowOff>
    </xdr:from>
    <xdr:to>
      <xdr:col>12</xdr:col>
      <xdr:colOff>0</xdr:colOff>
      <xdr:row>212</xdr:row>
      <xdr:rowOff>38100</xdr:rowOff>
    </xdr:to>
    <xdr:cxnSp macro="">
      <xdr:nvCxnSpPr>
        <xdr:cNvPr id="6" name="Straight Arrow Connector 5" title="Total SEFA expenditures must match total expenditures per financial statement">
          <a:extLst>
            <a:ext uri="{FF2B5EF4-FFF2-40B4-BE49-F238E27FC236}">
              <a16:creationId xmlns:a16="http://schemas.microsoft.com/office/drawing/2014/main" id="{00000000-0008-0000-0200-000006000000}"/>
            </a:ext>
          </a:extLst>
        </xdr:cNvPr>
        <xdr:cNvCxnSpPr/>
      </xdr:nvCxnSpPr>
      <xdr:spPr>
        <a:xfrm flipH="1">
          <a:off x="7334250" y="35452050"/>
          <a:ext cx="676275" cy="8191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1123950</xdr:colOff>
      <xdr:row>206</xdr:row>
      <xdr:rowOff>123825</xdr:rowOff>
    </xdr:from>
    <xdr:to>
      <xdr:col>9</xdr:col>
      <xdr:colOff>152400</xdr:colOff>
      <xdr:row>212</xdr:row>
      <xdr:rowOff>9525</xdr:rowOff>
    </xdr:to>
    <xdr:cxnSp macro="">
      <xdr:nvCxnSpPr>
        <xdr:cNvPr id="8" name="Straight Arrow Connector 7" title="Total SEFA expenditures must match total expenditures per financial statement">
          <a:extLst>
            <a:ext uri="{FF2B5EF4-FFF2-40B4-BE49-F238E27FC236}">
              <a16:creationId xmlns:a16="http://schemas.microsoft.com/office/drawing/2014/main" id="{00000000-0008-0000-0200-000008000000}"/>
            </a:ext>
          </a:extLst>
        </xdr:cNvPr>
        <xdr:cNvCxnSpPr/>
      </xdr:nvCxnSpPr>
      <xdr:spPr>
        <a:xfrm>
          <a:off x="5705475" y="35461575"/>
          <a:ext cx="1257300" cy="781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457200</xdr:colOff>
      <xdr:row>13</xdr:row>
      <xdr:rowOff>7620</xdr:rowOff>
    </xdr:from>
    <xdr:to>
      <xdr:col>6</xdr:col>
      <xdr:colOff>457200</xdr:colOff>
      <xdr:row>15</xdr:row>
      <xdr:rowOff>99060</xdr:rowOff>
    </xdr:to>
    <xdr:cxnSp macro="">
      <xdr:nvCxnSpPr>
        <xdr:cNvPr id="2" name="Straight Arrow Connector 1" title="Move pool to Cell G17">
          <a:extLst>
            <a:ext uri="{FF2B5EF4-FFF2-40B4-BE49-F238E27FC236}">
              <a16:creationId xmlns:a16="http://schemas.microsoft.com/office/drawing/2014/main" id="{00000000-0008-0000-0C00-000002000000}"/>
            </a:ext>
          </a:extLst>
        </xdr:cNvPr>
        <xdr:cNvCxnSpPr/>
      </xdr:nvCxnSpPr>
      <xdr:spPr>
        <a:xfrm>
          <a:off x="4015740" y="2476500"/>
          <a:ext cx="0" cy="4495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441960</xdr:colOff>
      <xdr:row>28</xdr:row>
      <xdr:rowOff>7620</xdr:rowOff>
    </xdr:from>
    <xdr:to>
      <xdr:col>6</xdr:col>
      <xdr:colOff>457200</xdr:colOff>
      <xdr:row>31</xdr:row>
      <xdr:rowOff>76200</xdr:rowOff>
    </xdr:to>
    <xdr:cxnSp macro="">
      <xdr:nvCxnSpPr>
        <xdr:cNvPr id="2" name="Straight Arrow Connector 1" title="Move pool to Cell G33">
          <a:extLst>
            <a:ext uri="{FF2B5EF4-FFF2-40B4-BE49-F238E27FC236}">
              <a16:creationId xmlns:a16="http://schemas.microsoft.com/office/drawing/2014/main" id="{00000000-0008-0000-0D00-000002000000}"/>
            </a:ext>
          </a:extLst>
        </xdr:cNvPr>
        <xdr:cNvCxnSpPr/>
      </xdr:nvCxnSpPr>
      <xdr:spPr>
        <a:xfrm flipH="1">
          <a:off x="3497580" y="5128260"/>
          <a:ext cx="15240" cy="6019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449580</xdr:colOff>
      <xdr:row>32</xdr:row>
      <xdr:rowOff>7620</xdr:rowOff>
    </xdr:from>
    <xdr:to>
      <xdr:col>6</xdr:col>
      <xdr:colOff>457200</xdr:colOff>
      <xdr:row>34</xdr:row>
      <xdr:rowOff>15240</xdr:rowOff>
    </xdr:to>
    <xdr:cxnSp macro="">
      <xdr:nvCxnSpPr>
        <xdr:cNvPr id="3" name="Straight Arrow Connector 2" title="Move pool to Cell G36">
          <a:extLst>
            <a:ext uri="{FF2B5EF4-FFF2-40B4-BE49-F238E27FC236}">
              <a16:creationId xmlns:a16="http://schemas.microsoft.com/office/drawing/2014/main" id="{00000000-0008-0000-0E00-000003000000}"/>
            </a:ext>
          </a:extLst>
        </xdr:cNvPr>
        <xdr:cNvCxnSpPr/>
      </xdr:nvCxnSpPr>
      <xdr:spPr>
        <a:xfrm flipH="1">
          <a:off x="3436620" y="5768340"/>
          <a:ext cx="7620" cy="3657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6.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8.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4" Type="http://schemas.openxmlformats.org/officeDocument/2006/relationships/printerSettings" Target="../printerSettings/printerSettings3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printerSettings" Target="../printerSettings/printerSettings13.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4" Type="http://schemas.openxmlformats.org/officeDocument/2006/relationships/printerSettings" Target="../printerSettings/printerSettings2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2:O43"/>
  <sheetViews>
    <sheetView tabSelected="1" workbookViewId="0">
      <pane ySplit="2" topLeftCell="A3" activePane="bottomLeft" state="frozen"/>
      <selection pane="bottomLeft" activeCell="C14" sqref="C14"/>
    </sheetView>
  </sheetViews>
  <sheetFormatPr defaultRowHeight="15" x14ac:dyDescent="0.25"/>
  <cols>
    <col min="1" max="2" width="4.28515625" customWidth="1"/>
    <col min="3" max="3" width="33.140625" customWidth="1"/>
    <col min="5" max="5" width="4.5703125" customWidth="1"/>
    <col min="9" max="9" width="11" customWidth="1"/>
  </cols>
  <sheetData>
    <row r="2" spans="2:9" ht="18.75" x14ac:dyDescent="0.3">
      <c r="B2" s="278" t="s">
        <v>432</v>
      </c>
      <c r="C2" s="277"/>
      <c r="D2" s="277"/>
      <c r="E2" s="277"/>
      <c r="F2" s="277"/>
      <c r="G2" s="277"/>
      <c r="H2" s="277"/>
      <c r="I2" s="277"/>
    </row>
    <row r="4" spans="2:9" x14ac:dyDescent="0.25">
      <c r="B4" s="255" t="s">
        <v>326</v>
      </c>
    </row>
    <row r="6" spans="2:9" x14ac:dyDescent="0.25">
      <c r="C6" s="255" t="s">
        <v>327</v>
      </c>
    </row>
    <row r="7" spans="2:9" x14ac:dyDescent="0.25">
      <c r="C7" s="255" t="s">
        <v>328</v>
      </c>
    </row>
    <row r="8" spans="2:9" x14ac:dyDescent="0.25">
      <c r="C8" s="255" t="s">
        <v>329</v>
      </c>
    </row>
    <row r="9" spans="2:9" x14ac:dyDescent="0.25">
      <c r="C9" s="255" t="s">
        <v>330</v>
      </c>
    </row>
    <row r="10" spans="2:9" x14ac:dyDescent="0.25">
      <c r="C10" s="255" t="s">
        <v>331</v>
      </c>
    </row>
    <row r="11" spans="2:9" x14ac:dyDescent="0.25">
      <c r="C11" s="255" t="s">
        <v>332</v>
      </c>
    </row>
    <row r="12" spans="2:9" x14ac:dyDescent="0.25">
      <c r="C12" s="255" t="s">
        <v>333</v>
      </c>
    </row>
    <row r="13" spans="2:9" x14ac:dyDescent="0.25">
      <c r="C13" s="255" t="s">
        <v>334</v>
      </c>
    </row>
    <row r="14" spans="2:9" x14ac:dyDescent="0.25">
      <c r="C14" s="255" t="s">
        <v>335</v>
      </c>
    </row>
    <row r="15" spans="2:9" x14ac:dyDescent="0.25">
      <c r="C15" s="255" t="s">
        <v>336</v>
      </c>
    </row>
    <row r="16" spans="2:9" x14ac:dyDescent="0.25">
      <c r="C16" s="255" t="s">
        <v>337</v>
      </c>
    </row>
    <row r="17" spans="1:15" x14ac:dyDescent="0.25">
      <c r="C17" s="255" t="s">
        <v>338</v>
      </c>
    </row>
    <row r="20" spans="1:15" ht="18.75" x14ac:dyDescent="0.3">
      <c r="A20" s="88"/>
      <c r="B20" s="7" t="s">
        <v>413</v>
      </c>
      <c r="J20" s="1"/>
      <c r="L20" s="1"/>
      <c r="M20" s="1"/>
      <c r="N20" s="1"/>
      <c r="O20" s="1"/>
    </row>
    <row r="21" spans="1:15" ht="18.75" x14ac:dyDescent="0.3">
      <c r="C21" s="7"/>
    </row>
    <row r="22" spans="1:15" ht="20.25" x14ac:dyDescent="0.3">
      <c r="B22" s="8" t="s">
        <v>194</v>
      </c>
      <c r="G22" s="4"/>
      <c r="H22" s="4"/>
      <c r="I22" s="4"/>
    </row>
    <row r="23" spans="1:15" x14ac:dyDescent="0.25">
      <c r="F23" s="4"/>
      <c r="H23" s="4"/>
      <c r="I23" s="4"/>
    </row>
    <row r="24" spans="1:15" ht="15.75" x14ac:dyDescent="0.25">
      <c r="A24" s="9"/>
      <c r="B24" s="10" t="s">
        <v>339</v>
      </c>
      <c r="C24" s="10"/>
      <c r="D24" s="10"/>
      <c r="E24" s="10"/>
      <c r="F24" s="11"/>
      <c r="G24" s="10"/>
      <c r="H24" s="11"/>
      <c r="I24" s="11"/>
      <c r="J24" s="10"/>
      <c r="K24" s="78"/>
    </row>
    <row r="25" spans="1:15" ht="15.75" x14ac:dyDescent="0.25">
      <c r="B25" s="78"/>
      <c r="C25" s="78"/>
      <c r="D25" s="78"/>
      <c r="E25" s="78"/>
      <c r="F25" s="78"/>
      <c r="G25" s="78"/>
      <c r="H25" s="78"/>
      <c r="I25" s="78"/>
      <c r="J25" s="78"/>
      <c r="K25" s="78"/>
    </row>
    <row r="26" spans="1:15" ht="15.75" x14ac:dyDescent="0.25">
      <c r="B26" s="84">
        <v>1</v>
      </c>
      <c r="C26" s="85" t="s">
        <v>343</v>
      </c>
      <c r="D26" s="78"/>
      <c r="E26" s="78"/>
      <c r="F26" s="78"/>
      <c r="G26" s="78"/>
      <c r="H26" s="284"/>
      <c r="I26" s="78"/>
      <c r="J26" s="78"/>
      <c r="K26" s="78"/>
    </row>
    <row r="27" spans="1:15" ht="15.75" x14ac:dyDescent="0.25">
      <c r="B27" s="78"/>
      <c r="C27" s="78"/>
      <c r="D27" s="78"/>
      <c r="E27" s="78"/>
      <c r="F27" s="78"/>
      <c r="G27" s="78"/>
      <c r="H27" s="78"/>
      <c r="I27" s="78"/>
      <c r="J27" s="78"/>
      <c r="K27" s="78"/>
    </row>
    <row r="28" spans="1:15" ht="15.75" x14ac:dyDescent="0.25">
      <c r="B28" s="78"/>
      <c r="C28" s="78" t="s">
        <v>207</v>
      </c>
      <c r="D28" s="192" t="s">
        <v>387</v>
      </c>
      <c r="E28" s="192"/>
      <c r="F28" s="78"/>
      <c r="G28" s="78"/>
      <c r="H28" s="78"/>
      <c r="I28" s="78"/>
      <c r="J28" s="78"/>
      <c r="K28" s="78"/>
    </row>
    <row r="29" spans="1:15" ht="15.75" x14ac:dyDescent="0.25">
      <c r="B29" s="78"/>
      <c r="C29" s="78" t="s">
        <v>205</v>
      </c>
      <c r="D29" s="192" t="s">
        <v>423</v>
      </c>
      <c r="E29" s="78"/>
      <c r="F29" s="78"/>
      <c r="G29" s="78"/>
      <c r="H29" s="78"/>
      <c r="I29" s="78"/>
      <c r="J29" s="78"/>
      <c r="K29" s="326" t="s">
        <v>386</v>
      </c>
    </row>
    <row r="30" spans="1:15" ht="15.75" x14ac:dyDescent="0.25">
      <c r="B30" s="78"/>
      <c r="C30" s="78" t="s">
        <v>206</v>
      </c>
      <c r="D30" s="192" t="s">
        <v>424</v>
      </c>
      <c r="E30" s="78"/>
      <c r="F30" s="78"/>
      <c r="G30" s="78"/>
      <c r="H30" s="78"/>
      <c r="I30" s="78"/>
      <c r="J30" s="78"/>
      <c r="K30" s="78"/>
    </row>
    <row r="31" spans="1:15" ht="15.75" x14ac:dyDescent="0.25">
      <c r="B31" s="78"/>
      <c r="C31" s="78"/>
      <c r="D31" s="78"/>
      <c r="E31" s="78"/>
      <c r="F31" s="78"/>
      <c r="G31" s="78"/>
      <c r="H31" s="78"/>
      <c r="I31" s="78"/>
      <c r="J31" s="78"/>
      <c r="K31" s="78"/>
    </row>
    <row r="32" spans="1:15" ht="15.75" x14ac:dyDescent="0.25">
      <c r="B32" s="84">
        <v>2</v>
      </c>
      <c r="C32" s="85" t="s">
        <v>239</v>
      </c>
      <c r="D32" s="78"/>
      <c r="E32" s="78"/>
      <c r="F32" s="78"/>
      <c r="G32" s="78"/>
      <c r="H32" s="78"/>
      <c r="I32" s="78"/>
      <c r="J32" s="78"/>
      <c r="K32" s="78"/>
    </row>
    <row r="33" spans="2:11" ht="15.75" x14ac:dyDescent="0.25">
      <c r="B33" s="83"/>
      <c r="C33" s="78"/>
      <c r="D33" s="78"/>
      <c r="E33" s="78"/>
      <c r="F33" s="78"/>
      <c r="G33" s="78"/>
      <c r="H33" s="78"/>
      <c r="I33" s="78"/>
      <c r="J33" s="78"/>
      <c r="K33" s="78"/>
    </row>
    <row r="34" spans="2:11" ht="66.75" customHeight="1" x14ac:dyDescent="0.25">
      <c r="B34" s="83"/>
      <c r="C34" s="363" t="s">
        <v>340</v>
      </c>
      <c r="D34" s="363"/>
      <c r="E34" s="363"/>
      <c r="F34" s="363"/>
      <c r="G34" s="363"/>
      <c r="H34" s="363"/>
      <c r="I34" s="363"/>
      <c r="J34" s="78"/>
      <c r="K34" s="78"/>
    </row>
    <row r="35" spans="2:11" ht="15.75" x14ac:dyDescent="0.25">
      <c r="B35" s="83"/>
      <c r="C35" s="78"/>
      <c r="D35" s="78"/>
      <c r="E35" s="78"/>
      <c r="F35" s="78"/>
      <c r="G35" s="78"/>
      <c r="H35" s="78"/>
      <c r="I35" s="78"/>
      <c r="J35" s="78"/>
      <c r="K35" s="78"/>
    </row>
    <row r="36" spans="2:11" ht="15.75" x14ac:dyDescent="0.25">
      <c r="B36" s="84">
        <v>3</v>
      </c>
      <c r="C36" s="85" t="s">
        <v>341</v>
      </c>
      <c r="D36" s="78"/>
      <c r="E36" s="78"/>
      <c r="F36" s="78"/>
      <c r="G36" s="78"/>
      <c r="H36" s="78"/>
      <c r="I36" s="78"/>
      <c r="J36" s="78"/>
      <c r="K36" s="78"/>
    </row>
    <row r="37" spans="2:11" ht="15.75" x14ac:dyDescent="0.25">
      <c r="B37" s="83"/>
      <c r="C37" s="78"/>
      <c r="D37" s="78"/>
      <c r="E37" s="78"/>
      <c r="F37" s="78"/>
      <c r="G37" s="78"/>
      <c r="H37" s="78"/>
      <c r="I37" s="78"/>
      <c r="J37" s="78"/>
      <c r="K37" s="78"/>
    </row>
    <row r="38" spans="2:11" ht="47.25" customHeight="1" x14ac:dyDescent="0.25">
      <c r="B38" s="83"/>
      <c r="C38" s="363" t="s">
        <v>342</v>
      </c>
      <c r="D38" s="363"/>
      <c r="E38" s="363"/>
      <c r="F38" s="363"/>
      <c r="G38" s="363"/>
      <c r="H38" s="363"/>
      <c r="I38" s="363"/>
      <c r="J38" s="78"/>
      <c r="K38" s="78"/>
    </row>
    <row r="39" spans="2:11" ht="15.75" x14ac:dyDescent="0.25">
      <c r="B39" s="83"/>
      <c r="C39" s="275"/>
      <c r="D39" s="275"/>
      <c r="E39" s="275"/>
      <c r="F39" s="275"/>
      <c r="G39" s="275"/>
      <c r="H39" s="275"/>
      <c r="I39" s="275"/>
      <c r="J39" s="78"/>
      <c r="K39" s="78"/>
    </row>
    <row r="40" spans="2:11" ht="15.75" x14ac:dyDescent="0.25">
      <c r="B40" s="84">
        <v>4</v>
      </c>
      <c r="C40" s="86" t="s">
        <v>195</v>
      </c>
      <c r="D40" s="275"/>
      <c r="E40" s="275"/>
      <c r="F40" s="275"/>
      <c r="G40" s="275"/>
      <c r="H40" s="275"/>
      <c r="I40" s="275"/>
      <c r="J40" s="78"/>
      <c r="K40" s="78"/>
    </row>
    <row r="41" spans="2:11" ht="15.75" x14ac:dyDescent="0.25">
      <c r="B41" s="83"/>
      <c r="C41" s="78"/>
      <c r="D41" s="275"/>
      <c r="E41" s="275"/>
      <c r="F41" s="275"/>
      <c r="G41" s="275"/>
      <c r="H41" s="275"/>
      <c r="I41" s="275"/>
      <c r="J41" s="78"/>
      <c r="K41" s="78"/>
    </row>
    <row r="42" spans="2:11" ht="32.450000000000003" customHeight="1" x14ac:dyDescent="0.25">
      <c r="B42" s="83"/>
      <c r="C42" s="364" t="s">
        <v>240</v>
      </c>
      <c r="D42" s="364"/>
      <c r="E42" s="364"/>
      <c r="F42" s="364"/>
      <c r="G42" s="364"/>
      <c r="H42" s="364"/>
      <c r="I42" s="364"/>
      <c r="J42" s="78"/>
      <c r="K42" s="78"/>
    </row>
    <row r="43" spans="2:11" ht="14.25" customHeight="1" x14ac:dyDescent="0.25">
      <c r="B43" s="83"/>
      <c r="C43" s="79"/>
      <c r="D43" s="79"/>
      <c r="E43" s="79"/>
      <c r="F43" s="79"/>
      <c r="G43" s="79"/>
      <c r="H43" s="79"/>
      <c r="I43" s="79"/>
      <c r="J43" s="78"/>
      <c r="K43" s="78"/>
    </row>
  </sheetData>
  <customSheetViews>
    <customSheetView guid="{55322F06-EF2B-4EBF-91FC-6C830D0D22C9}" showRuler="0">
      <selection activeCell="L11" sqref="L11"/>
      <pageMargins left="0.75" right="0.75" top="1" bottom="1" header="0.5" footer="0.5"/>
      <headerFooter alignWithMargins="0"/>
    </customSheetView>
    <customSheetView guid="{EC77BDF0-E4AB-4C37-A286-B132C795CB0B}" showRuler="0">
      <selection activeCell="H15" sqref="H15"/>
      <pageMargins left="0.75" right="0.75" top="1" bottom="1" header="0.5" footer="0.5"/>
      <headerFooter alignWithMargins="0"/>
    </customSheetView>
    <customSheetView guid="{96FAF5F8-BD57-4EDE-AC8B-7E6854529246}" showRuler="0">
      <selection activeCell="C2" sqref="C2"/>
      <pageMargins left="0.75" right="0.75" top="1" bottom="1" header="0.5" footer="0.5"/>
      <pageSetup orientation="portrait" r:id="rId1"/>
      <headerFooter alignWithMargins="0"/>
    </customSheetView>
  </customSheetViews>
  <mergeCells count="3">
    <mergeCell ref="C34:I34"/>
    <mergeCell ref="C38:I38"/>
    <mergeCell ref="C42:I42"/>
  </mergeCells>
  <phoneticPr fontId="7" type="noConversion"/>
  <pageMargins left="0.5" right="0.5" top="1" bottom="1" header="0.5" footer="0.5"/>
  <pageSetup scale="82" orientation="portrait" r:id="rId2"/>
  <headerFooter alignWithMargins="0">
    <oddFooter xml:space="preserve">&amp;L&amp;F&amp;C&amp;A&amp;RUpdated: &amp;D
</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41"/>
  <sheetViews>
    <sheetView workbookViewId="0">
      <pane ySplit="3" topLeftCell="A4" activePane="bottomLeft" state="frozen"/>
      <selection pane="bottomLeft" activeCell="A2" sqref="A2"/>
    </sheetView>
  </sheetViews>
  <sheetFormatPr defaultColWidth="9.140625" defaultRowHeight="15" x14ac:dyDescent="0.25"/>
  <cols>
    <col min="1" max="1" width="28" style="47" customWidth="1"/>
    <col min="2" max="2" width="3.7109375" style="47" customWidth="1"/>
    <col min="3" max="3" width="16" style="47" customWidth="1"/>
    <col min="4" max="4" width="9.5703125" style="47" customWidth="1"/>
    <col min="5" max="5" width="52.7109375" style="47" bestFit="1" customWidth="1"/>
    <col min="6" max="16384" width="9.140625" style="47"/>
  </cols>
  <sheetData>
    <row r="1" spans="1:6" ht="18.75" x14ac:dyDescent="0.3">
      <c r="A1" s="169" t="str">
        <f>Entity</f>
        <v>Name of Tribe</v>
      </c>
      <c r="B1" s="90"/>
      <c r="E1" s="180" t="s">
        <v>198</v>
      </c>
    </row>
    <row r="2" spans="1:6" ht="18.75" x14ac:dyDescent="0.3">
      <c r="A2" s="169" t="s">
        <v>320</v>
      </c>
      <c r="B2" s="90"/>
    </row>
    <row r="3" spans="1:6" x14ac:dyDescent="0.25">
      <c r="A3" s="256" t="s">
        <v>299</v>
      </c>
      <c r="B3" s="90"/>
    </row>
    <row r="4" spans="1:6" x14ac:dyDescent="0.25">
      <c r="A4" s="89"/>
      <c r="B4" s="90"/>
    </row>
    <row r="5" spans="1:6" ht="18.75" x14ac:dyDescent="0.3">
      <c r="A5" s="205" t="s">
        <v>226</v>
      </c>
      <c r="B5" s="169"/>
      <c r="C5" s="169"/>
      <c r="D5" s="169"/>
      <c r="E5" s="205" t="str">
        <f>'start here-do not delete'!D29</f>
        <v>FY 2022</v>
      </c>
      <c r="F5" s="76"/>
    </row>
    <row r="6" spans="1:6" s="49" customFormat="1" ht="15.75" x14ac:dyDescent="0.25">
      <c r="A6" s="181"/>
      <c r="B6" s="181"/>
      <c r="C6" s="181"/>
      <c r="D6" s="181"/>
      <c r="E6" s="181"/>
      <c r="F6" s="181"/>
    </row>
    <row r="7" spans="1:6" s="49" customFormat="1" ht="16.5" thickBot="1" x14ac:dyDescent="0.3">
      <c r="A7" s="182" t="s">
        <v>174</v>
      </c>
      <c r="B7" s="183"/>
      <c r="C7" s="182" t="s">
        <v>175</v>
      </c>
      <c r="D7" s="182"/>
      <c r="E7" s="182" t="s">
        <v>176</v>
      </c>
      <c r="F7" s="181"/>
    </row>
    <row r="8" spans="1:6" ht="15.75" x14ac:dyDescent="0.25">
      <c r="A8" s="76"/>
      <c r="B8" s="76"/>
      <c r="C8" s="76"/>
      <c r="D8" s="76"/>
      <c r="E8" s="76"/>
      <c r="F8" s="76"/>
    </row>
    <row r="9" spans="1:6" ht="15.75" x14ac:dyDescent="0.25">
      <c r="A9" s="76" t="s">
        <v>177</v>
      </c>
      <c r="B9" s="184"/>
      <c r="C9" s="185"/>
      <c r="D9" s="76"/>
      <c r="E9" s="76" t="s">
        <v>289</v>
      </c>
      <c r="F9" s="76"/>
    </row>
    <row r="10" spans="1:6" ht="15.75" x14ac:dyDescent="0.25">
      <c r="A10" s="76"/>
      <c r="B10" s="76"/>
      <c r="C10" s="76"/>
      <c r="D10" s="76"/>
      <c r="E10" s="76"/>
      <c r="F10" s="76"/>
    </row>
    <row r="11" spans="1:6" ht="15.75" x14ac:dyDescent="0.25">
      <c r="A11" s="76" t="s">
        <v>288</v>
      </c>
      <c r="B11" s="76"/>
      <c r="C11" s="76"/>
      <c r="D11" s="76"/>
      <c r="E11" s="76" t="s">
        <v>178</v>
      </c>
      <c r="F11" s="76"/>
    </row>
    <row r="12" spans="1:6" ht="15.75" x14ac:dyDescent="0.25">
      <c r="A12" s="76"/>
      <c r="B12" s="76"/>
      <c r="C12" s="76"/>
      <c r="D12" s="76"/>
      <c r="E12" s="76"/>
      <c r="F12" s="76"/>
    </row>
    <row r="13" spans="1:6" ht="15.75" x14ac:dyDescent="0.25">
      <c r="A13" s="76"/>
      <c r="B13" s="76"/>
      <c r="C13" s="76"/>
      <c r="D13" s="76"/>
      <c r="E13" s="76"/>
      <c r="F13" s="76"/>
    </row>
    <row r="14" spans="1:6" ht="15.75" x14ac:dyDescent="0.25">
      <c r="A14" s="76"/>
      <c r="B14" s="76"/>
      <c r="C14" s="77"/>
      <c r="D14" s="77"/>
      <c r="E14" s="77"/>
      <c r="F14" s="76"/>
    </row>
    <row r="15" spans="1:6" ht="15.75" x14ac:dyDescent="0.25">
      <c r="A15" s="76"/>
      <c r="B15" s="76"/>
      <c r="C15" s="77"/>
      <c r="D15" s="77"/>
      <c r="E15" s="77"/>
      <c r="F15" s="76"/>
    </row>
    <row r="16" spans="1:6" ht="15.75" x14ac:dyDescent="0.25">
      <c r="A16" s="76"/>
      <c r="B16" s="76"/>
      <c r="C16" s="77"/>
      <c r="D16" s="76"/>
      <c r="E16" s="76"/>
      <c r="F16" s="76"/>
    </row>
    <row r="17" spans="1:6" ht="16.5" thickBot="1" x14ac:dyDescent="0.3">
      <c r="A17" s="76" t="s">
        <v>7</v>
      </c>
      <c r="B17" s="186"/>
      <c r="C17" s="187">
        <f>SUM(C9:C16)</f>
        <v>0</v>
      </c>
      <c r="D17" s="76"/>
      <c r="E17" s="76" t="s">
        <v>179</v>
      </c>
      <c r="F17" s="76"/>
    </row>
    <row r="18" spans="1:6" ht="16.5" thickTop="1" x14ac:dyDescent="0.25">
      <c r="A18" s="76"/>
      <c r="B18" s="76"/>
      <c r="C18" s="76"/>
      <c r="D18" s="76"/>
      <c r="E18" s="76"/>
      <c r="F18" s="76"/>
    </row>
    <row r="19" spans="1:6" ht="15.75" x14ac:dyDescent="0.25">
      <c r="A19" s="76"/>
      <c r="B19" s="76"/>
      <c r="C19" s="76"/>
      <c r="D19" s="76"/>
      <c r="E19" s="76"/>
      <c r="F19" s="76"/>
    </row>
    <row r="20" spans="1:6" ht="18.75" x14ac:dyDescent="0.3">
      <c r="A20" s="205" t="s">
        <v>226</v>
      </c>
      <c r="B20" s="169"/>
      <c r="C20" s="169"/>
      <c r="D20" s="169"/>
      <c r="E20" s="205" t="str">
        <f>'start here-do not delete'!D30</f>
        <v>FY 2024</v>
      </c>
      <c r="F20" s="76"/>
    </row>
    <row r="21" spans="1:6" ht="15.75" x14ac:dyDescent="0.25">
      <c r="A21" s="181"/>
      <c r="B21" s="76"/>
      <c r="C21" s="76"/>
      <c r="D21" s="76"/>
      <c r="E21" s="76"/>
      <c r="F21" s="76"/>
    </row>
    <row r="22" spans="1:6" ht="16.5" thickBot="1" x14ac:dyDescent="0.3">
      <c r="A22" s="182" t="s">
        <v>174</v>
      </c>
      <c r="B22" s="188"/>
      <c r="C22" s="182" t="s">
        <v>175</v>
      </c>
      <c r="D22" s="182"/>
      <c r="E22" s="182" t="s">
        <v>176</v>
      </c>
      <c r="F22" s="76"/>
    </row>
    <row r="23" spans="1:6" ht="15.75" x14ac:dyDescent="0.25">
      <c r="A23" s="76"/>
      <c r="B23" s="76"/>
      <c r="C23" s="76"/>
      <c r="D23" s="76"/>
      <c r="E23" s="76"/>
      <c r="F23" s="76"/>
    </row>
    <row r="24" spans="1:6" ht="15.75" x14ac:dyDescent="0.25">
      <c r="A24" s="76" t="s">
        <v>177</v>
      </c>
      <c r="B24" s="76"/>
      <c r="C24" s="76"/>
      <c r="D24" s="76"/>
      <c r="E24" s="76" t="s">
        <v>290</v>
      </c>
      <c r="F24" s="76"/>
    </row>
    <row r="25" spans="1:6" ht="15.75" x14ac:dyDescent="0.25">
      <c r="A25" s="76"/>
      <c r="B25" s="76"/>
      <c r="C25" s="76"/>
      <c r="D25" s="76"/>
      <c r="E25" s="76"/>
      <c r="F25" s="76"/>
    </row>
    <row r="26" spans="1:6" ht="15.75" x14ac:dyDescent="0.25">
      <c r="A26" s="76" t="s">
        <v>288</v>
      </c>
      <c r="B26" s="76"/>
      <c r="C26" s="76"/>
      <c r="D26" s="76"/>
      <c r="E26" s="76" t="s">
        <v>178</v>
      </c>
      <c r="F26" s="76"/>
    </row>
    <row r="27" spans="1:6" ht="15.75" x14ac:dyDescent="0.25">
      <c r="A27" s="76"/>
      <c r="B27" s="76"/>
      <c r="C27" s="76"/>
      <c r="D27" s="76"/>
      <c r="E27" s="76"/>
      <c r="F27" s="76"/>
    </row>
    <row r="28" spans="1:6" ht="15.75" x14ac:dyDescent="0.25">
      <c r="A28" s="76"/>
      <c r="B28" s="76"/>
      <c r="C28" s="76"/>
      <c r="D28" s="76"/>
      <c r="E28" s="76"/>
      <c r="F28" s="76"/>
    </row>
    <row r="29" spans="1:6" ht="15.75" x14ac:dyDescent="0.25">
      <c r="A29" s="76"/>
      <c r="B29" s="76"/>
      <c r="C29" s="76"/>
      <c r="D29" s="76"/>
      <c r="E29" s="76"/>
      <c r="F29" s="76"/>
    </row>
    <row r="30" spans="1:6" ht="15.75" x14ac:dyDescent="0.25">
      <c r="A30" s="76"/>
      <c r="B30" s="76"/>
      <c r="C30" s="76"/>
      <c r="D30" s="76"/>
      <c r="E30" s="76"/>
      <c r="F30" s="76"/>
    </row>
    <row r="31" spans="1:6" ht="15.75" x14ac:dyDescent="0.25">
      <c r="A31" s="76"/>
      <c r="B31" s="76"/>
      <c r="C31" s="76"/>
      <c r="D31" s="76"/>
      <c r="E31" s="76"/>
      <c r="F31" s="76"/>
    </row>
    <row r="32" spans="1:6" ht="16.5" thickBot="1" x14ac:dyDescent="0.3">
      <c r="A32" s="76" t="s">
        <v>7</v>
      </c>
      <c r="B32" s="76"/>
      <c r="C32" s="189">
        <f>SUM(C24:C31)</f>
        <v>0</v>
      </c>
      <c r="D32" s="76"/>
      <c r="E32" s="76" t="s">
        <v>180</v>
      </c>
      <c r="F32" s="76"/>
    </row>
    <row r="33" spans="1:6" ht="16.5" thickTop="1" x14ac:dyDescent="0.25">
      <c r="A33" s="76"/>
      <c r="B33" s="76"/>
      <c r="C33" s="76"/>
      <c r="D33" s="76"/>
      <c r="E33" s="76"/>
      <c r="F33" s="76"/>
    </row>
    <row r="34" spans="1:6" ht="15.75" x14ac:dyDescent="0.25">
      <c r="A34" s="76"/>
      <c r="B34" s="76"/>
      <c r="C34" s="76"/>
      <c r="D34" s="76"/>
      <c r="E34" s="76"/>
      <c r="F34" s="76"/>
    </row>
    <row r="35" spans="1:6" ht="15.75" x14ac:dyDescent="0.25">
      <c r="A35" s="76"/>
      <c r="B35" s="76"/>
      <c r="C35" s="76"/>
      <c r="D35" s="76"/>
      <c r="E35" s="76"/>
      <c r="F35" s="76"/>
    </row>
    <row r="36" spans="1:6" ht="15.75" x14ac:dyDescent="0.25">
      <c r="A36" s="76"/>
      <c r="B36" s="76"/>
      <c r="C36" s="76"/>
      <c r="D36" s="76"/>
      <c r="E36" s="76"/>
      <c r="F36" s="76"/>
    </row>
    <row r="37" spans="1:6" ht="15.75" x14ac:dyDescent="0.25">
      <c r="A37" s="76"/>
      <c r="B37" s="76"/>
      <c r="C37" s="76"/>
      <c r="D37" s="76"/>
      <c r="E37" s="76"/>
      <c r="F37" s="76"/>
    </row>
    <row r="38" spans="1:6" ht="15.75" x14ac:dyDescent="0.25">
      <c r="A38" s="76"/>
      <c r="B38" s="76"/>
      <c r="C38" s="76"/>
      <c r="D38" s="76"/>
      <c r="E38" s="76"/>
      <c r="F38" s="76"/>
    </row>
    <row r="39" spans="1:6" ht="15.75" x14ac:dyDescent="0.25">
      <c r="A39" s="76"/>
      <c r="B39" s="76"/>
      <c r="C39" s="76"/>
      <c r="D39" s="76"/>
      <c r="E39" s="76"/>
      <c r="F39" s="76"/>
    </row>
    <row r="40" spans="1:6" ht="15.75" x14ac:dyDescent="0.25">
      <c r="A40" s="76"/>
      <c r="B40" s="76"/>
      <c r="C40" s="76"/>
      <c r="D40" s="76"/>
      <c r="E40" s="76"/>
      <c r="F40" s="76"/>
    </row>
    <row r="41" spans="1:6" ht="15.75" x14ac:dyDescent="0.25">
      <c r="A41" s="76"/>
      <c r="B41" s="76"/>
      <c r="C41" s="76"/>
      <c r="D41" s="76"/>
      <c r="E41" s="76"/>
      <c r="F41" s="76"/>
    </row>
  </sheetData>
  <phoneticPr fontId="0" type="noConversion"/>
  <printOptions headings="1"/>
  <pageMargins left="0.45" right="0.45" top="1" bottom="0.75" header="0.3" footer="0.3"/>
  <pageSetup scale="86" orientation="portrait" r:id="rId1"/>
  <headerFooter>
    <oddFooter>&amp;L&amp;F&amp;C&amp;A&amp;RUpdated: &amp;D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3"/>
  <sheetViews>
    <sheetView workbookViewId="0">
      <pane ySplit="3" topLeftCell="A4" activePane="bottomLeft" state="frozen"/>
      <selection pane="bottomLeft" activeCell="A2" sqref="A2"/>
    </sheetView>
  </sheetViews>
  <sheetFormatPr defaultRowHeight="15" x14ac:dyDescent="0.25"/>
  <cols>
    <col min="1" max="1" width="9.140625" customWidth="1"/>
  </cols>
  <sheetData>
    <row r="1" spans="1:9" x14ac:dyDescent="0.25">
      <c r="A1" s="283" t="str">
        <f>Entity</f>
        <v>Name of Tribe</v>
      </c>
      <c r="B1" s="283"/>
      <c r="C1" s="283"/>
      <c r="D1" s="283"/>
      <c r="E1" s="283"/>
      <c r="F1" s="283"/>
      <c r="G1" s="283"/>
      <c r="H1" s="283"/>
      <c r="I1" s="283" t="s">
        <v>259</v>
      </c>
    </row>
    <row r="2" spans="1:9" x14ac:dyDescent="0.25">
      <c r="A2" s="283" t="str">
        <f>'start here-do not delete'!D29</f>
        <v>FY 2022</v>
      </c>
      <c r="B2" s="283" t="s">
        <v>258</v>
      </c>
      <c r="C2" s="283"/>
      <c r="D2" s="283"/>
      <c r="E2" s="283"/>
      <c r="F2" s="283"/>
      <c r="G2" s="283"/>
      <c r="H2" s="283"/>
      <c r="I2" s="283"/>
    </row>
    <row r="3" spans="1:9" x14ac:dyDescent="0.25">
      <c r="A3" s="256" t="s">
        <v>385</v>
      </c>
    </row>
  </sheetData>
  <pageMargins left="0.45" right="0.45" top="1" bottom="0.75" header="0.3" footer="0.3"/>
  <pageSetup orientation="portrait" r:id="rId1"/>
  <headerFooter>
    <oddFooter>&amp;L&amp;F&amp;C&amp;A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3"/>
  <sheetViews>
    <sheetView workbookViewId="0">
      <pane ySplit="3" topLeftCell="A4" activePane="bottomLeft" state="frozen"/>
      <selection pane="bottomLeft" activeCell="A2" sqref="A2"/>
    </sheetView>
  </sheetViews>
  <sheetFormatPr defaultRowHeight="15" x14ac:dyDescent="0.25"/>
  <cols>
    <col min="1" max="1" width="9.140625" customWidth="1"/>
  </cols>
  <sheetData>
    <row r="1" spans="1:9" s="283" customFormat="1" ht="14.25" x14ac:dyDescent="0.2">
      <c r="A1" s="283" t="str">
        <f>Entity</f>
        <v>Name of Tribe</v>
      </c>
      <c r="I1" s="283" t="s">
        <v>286</v>
      </c>
    </row>
    <row r="2" spans="1:9" s="283" customFormat="1" ht="14.25" x14ac:dyDescent="0.2">
      <c r="A2" s="283" t="str">
        <f>'start here-do not delete'!D29</f>
        <v>FY 2022</v>
      </c>
      <c r="B2" s="283" t="s">
        <v>285</v>
      </c>
    </row>
    <row r="3" spans="1:9" x14ac:dyDescent="0.25">
      <c r="A3" s="256" t="s">
        <v>384</v>
      </c>
    </row>
  </sheetData>
  <pageMargins left="0.45" right="0.45" top="1" bottom="0.75" header="0.3" footer="0.3"/>
  <pageSetup orientation="portrait" horizontalDpi="0" verticalDpi="0" r:id="rId1"/>
  <headerFooter>
    <oddFooter>&amp;L&amp;F&amp;C&amp;A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V31"/>
  <sheetViews>
    <sheetView zoomScaleNormal="100" workbookViewId="0">
      <pane ySplit="9" topLeftCell="A10" activePane="bottomLeft" state="frozen"/>
      <selection pane="bottomLeft" activeCell="E23" sqref="E23"/>
    </sheetView>
  </sheetViews>
  <sheetFormatPr defaultColWidth="9.140625" defaultRowHeight="12.75" x14ac:dyDescent="0.2"/>
  <cols>
    <col min="1" max="1" width="14.28515625" style="16" customWidth="1"/>
    <col min="2" max="2" width="5.28515625" style="16" customWidth="1"/>
    <col min="3" max="3" width="13.5703125" style="16" customWidth="1"/>
    <col min="4" max="4" width="2.7109375" style="16" customWidth="1"/>
    <col min="5" max="5" width="13.140625" style="16" customWidth="1"/>
    <col min="6" max="6" width="2.85546875" style="16" customWidth="1"/>
    <col min="7" max="7" width="12.5703125" style="16" customWidth="1"/>
    <col min="8" max="8" width="1.85546875" style="16" customWidth="1"/>
    <col min="9" max="9" width="12" style="16" customWidth="1"/>
    <col min="10" max="10" width="2.140625" style="16" customWidth="1"/>
    <col min="11" max="11" width="10.7109375" style="16" customWidth="1"/>
    <col min="12" max="12" width="1.7109375" style="16" customWidth="1"/>
    <col min="13" max="13" width="10.7109375" style="16" customWidth="1"/>
    <col min="14" max="14" width="1.28515625" style="16" customWidth="1"/>
    <col min="15" max="15" width="10.7109375" style="16" customWidth="1"/>
    <col min="16" max="16" width="1.28515625" style="19" customWidth="1"/>
    <col min="17" max="17" width="12.42578125" style="16" customWidth="1"/>
    <col min="18" max="18" width="2.85546875" style="16" customWidth="1"/>
    <col min="19" max="16384" width="9.140625" style="16"/>
  </cols>
  <sheetData>
    <row r="1" spans="1:22" ht="18.75" x14ac:dyDescent="0.3">
      <c r="A1" s="118" t="str">
        <f>Entity</f>
        <v>Name of Tribe</v>
      </c>
      <c r="B1" s="118"/>
      <c r="C1" s="143"/>
      <c r="D1" s="143"/>
      <c r="E1" s="143"/>
      <c r="F1" s="143"/>
      <c r="G1" s="143"/>
      <c r="H1" s="143"/>
      <c r="I1" s="143"/>
      <c r="J1" s="143"/>
      <c r="K1" s="143"/>
      <c r="L1" s="143"/>
      <c r="M1" s="143"/>
      <c r="N1" s="143"/>
      <c r="O1" s="144" t="s">
        <v>349</v>
      </c>
      <c r="P1" s="74"/>
    </row>
    <row r="2" spans="1:22" s="147" customFormat="1" ht="18.75" x14ac:dyDescent="0.3">
      <c r="A2" s="280" t="str">
        <f>'start here-do not delete'!D29</f>
        <v>FY 2022</v>
      </c>
      <c r="B2" s="118" t="s">
        <v>126</v>
      </c>
      <c r="C2" s="143"/>
      <c r="D2" s="143"/>
      <c r="E2" s="105"/>
      <c r="F2" s="146"/>
      <c r="G2" s="146"/>
      <c r="H2" s="146"/>
      <c r="I2" s="146"/>
      <c r="J2" s="146"/>
      <c r="K2" s="146"/>
      <c r="L2" s="146"/>
      <c r="M2" s="146" t="s">
        <v>140</v>
      </c>
      <c r="N2" s="146"/>
      <c r="O2" s="146"/>
      <c r="P2" s="20"/>
      <c r="R2" s="88"/>
      <c r="S2" s="148"/>
    </row>
    <row r="3" spans="1:22" s="147" customFormat="1" ht="18.75" x14ac:dyDescent="0.3">
      <c r="A3" s="293" t="s">
        <v>350</v>
      </c>
      <c r="B3" s="118"/>
      <c r="C3" s="143"/>
      <c r="D3" s="143"/>
      <c r="E3" s="105"/>
      <c r="F3" s="146"/>
      <c r="G3" s="146"/>
      <c r="H3" s="146"/>
      <c r="I3" s="146"/>
      <c r="J3" s="146"/>
      <c r="K3" s="146"/>
      <c r="L3" s="146"/>
      <c r="M3" s="146"/>
      <c r="N3" s="146"/>
      <c r="O3" s="146"/>
      <c r="P3" s="20"/>
      <c r="R3" s="88"/>
      <c r="S3" s="148"/>
    </row>
    <row r="4" spans="1:22" s="147" customFormat="1" ht="15" x14ac:dyDescent="0.25">
      <c r="B4" s="149"/>
      <c r="C4" s="150"/>
      <c r="D4" s="150"/>
      <c r="E4" s="150"/>
      <c r="F4" s="150"/>
      <c r="G4" s="150"/>
      <c r="H4" s="150"/>
      <c r="I4" s="150"/>
      <c r="J4" s="150"/>
      <c r="K4" s="150"/>
      <c r="L4" s="150"/>
      <c r="M4" s="150"/>
      <c r="N4" s="150"/>
      <c r="O4" s="150"/>
      <c r="P4" s="25"/>
      <c r="Q4" s="150"/>
      <c r="R4" s="88"/>
      <c r="S4" s="148"/>
    </row>
    <row r="5" spans="1:22" s="147" customFormat="1" ht="15" x14ac:dyDescent="0.25">
      <c r="B5" s="149"/>
      <c r="C5" s="150"/>
      <c r="D5" s="150"/>
      <c r="E5" s="150"/>
      <c r="F5" s="150"/>
      <c r="G5" s="150"/>
      <c r="H5" s="150"/>
      <c r="I5" s="108" t="str">
        <f>A2</f>
        <v>FY 2022</v>
      </c>
      <c r="J5" s="150"/>
      <c r="L5" s="150"/>
      <c r="M5" s="150"/>
      <c r="N5" s="150"/>
      <c r="O5" s="150"/>
      <c r="P5" s="25"/>
      <c r="Q5" s="150"/>
      <c r="R5" s="88"/>
      <c r="S5" s="148"/>
    </row>
    <row r="6" spans="1:22" s="147" customFormat="1" ht="14.25" x14ac:dyDescent="0.2">
      <c r="A6" s="20"/>
      <c r="B6" s="146"/>
      <c r="C6" s="108" t="str">
        <f>+A2</f>
        <v>FY 2022</v>
      </c>
      <c r="D6" s="146"/>
      <c r="E6" s="146"/>
      <c r="F6" s="201"/>
      <c r="G6" s="108" t="str">
        <f>+A2</f>
        <v>FY 2022</v>
      </c>
      <c r="H6" s="146"/>
      <c r="I6" s="146" t="s">
        <v>1</v>
      </c>
      <c r="J6" s="201"/>
      <c r="K6" s="146" t="s">
        <v>1</v>
      </c>
      <c r="L6" s="146"/>
      <c r="P6" s="148"/>
      <c r="R6" s="281"/>
      <c r="S6" s="148"/>
    </row>
    <row r="7" spans="1:22" s="147" customFormat="1" ht="14.25" x14ac:dyDescent="0.2">
      <c r="A7" s="146"/>
      <c r="B7" s="146"/>
      <c r="C7" s="146" t="s">
        <v>2</v>
      </c>
      <c r="D7" s="146"/>
      <c r="E7" s="146" t="s">
        <v>3</v>
      </c>
      <c r="F7" s="201"/>
      <c r="G7" s="146" t="s">
        <v>1</v>
      </c>
      <c r="H7" s="146"/>
      <c r="I7" s="146" t="s">
        <v>4</v>
      </c>
      <c r="J7" s="201"/>
      <c r="K7" s="146" t="s">
        <v>28</v>
      </c>
      <c r="L7" s="146"/>
      <c r="M7" s="146" t="s">
        <v>141</v>
      </c>
      <c r="N7" s="146"/>
      <c r="O7" s="146" t="s">
        <v>142</v>
      </c>
      <c r="P7" s="20"/>
      <c r="Q7" s="146"/>
      <c r="R7" s="281"/>
      <c r="S7" s="148"/>
    </row>
    <row r="8" spans="1:22" s="147" customFormat="1" ht="15" thickBot="1" x14ac:dyDescent="0.25">
      <c r="A8" s="202" t="s">
        <v>6</v>
      </c>
      <c r="B8" s="202"/>
      <c r="C8" s="36" t="s">
        <v>266</v>
      </c>
      <c r="D8" s="36"/>
      <c r="E8" s="36" t="s">
        <v>7</v>
      </c>
      <c r="F8" s="203"/>
      <c r="G8" s="36" t="s">
        <v>8</v>
      </c>
      <c r="H8" s="36"/>
      <c r="I8" s="204">
        <v>0</v>
      </c>
      <c r="J8" s="151" t="s">
        <v>13</v>
      </c>
      <c r="K8" s="36" t="s">
        <v>109</v>
      </c>
      <c r="L8" s="36"/>
      <c r="M8" s="36" t="s">
        <v>143</v>
      </c>
      <c r="N8" s="36"/>
      <c r="O8" s="36" t="s">
        <v>1</v>
      </c>
      <c r="P8" s="36"/>
      <c r="Q8" s="36" t="s">
        <v>9</v>
      </c>
      <c r="R8" s="281"/>
      <c r="S8" s="148"/>
    </row>
    <row r="9" spans="1:22" ht="15" x14ac:dyDescent="0.25">
      <c r="F9" s="17"/>
      <c r="G9" s="16" t="s">
        <v>140</v>
      </c>
      <c r="I9" s="16" t="s">
        <v>140</v>
      </c>
      <c r="J9" s="17"/>
      <c r="K9" s="16" t="s">
        <v>140</v>
      </c>
      <c r="O9" s="12" t="s">
        <v>140</v>
      </c>
      <c r="P9" s="6"/>
      <c r="R9" s="88"/>
      <c r="S9" s="19"/>
    </row>
    <row r="10" spans="1:22" ht="15" x14ac:dyDescent="0.25">
      <c r="A10" s="16" t="s">
        <v>10</v>
      </c>
      <c r="C10" s="26">
        <f>'Exh C actual base'!U22</f>
        <v>0</v>
      </c>
      <c r="D10" s="26"/>
      <c r="E10" s="294" t="e">
        <f>ROUND((C10/$C$13),4)</f>
        <v>#DIV/0!</v>
      </c>
      <c r="F10" s="110"/>
      <c r="G10" s="26" t="e">
        <f>ROUND($G$13*E10,0)</f>
        <v>#DIV/0!</v>
      </c>
      <c r="H10" s="26"/>
      <c r="I10" s="26">
        <f t="shared" ref="I10:I11" si="0">ROUND(C10*$I$8,0)</f>
        <v>0</v>
      </c>
      <c r="J10" s="110"/>
      <c r="K10" s="26">
        <f>'Exh C-1 IndirectCostCollection'!L9</f>
        <v>0</v>
      </c>
      <c r="M10" s="26" t="e">
        <f>IF(K10&lt;G10,IF(I10&gt;=G10,IF(I10&gt;K10,G10-K10,0),IF(I10&gt;K10,I10-K10,0)),0)</f>
        <v>#DIV/0!</v>
      </c>
      <c r="N10" s="26"/>
      <c r="O10" s="26" t="e">
        <f>IF(K10&gt;G10,IF(I10&lt;=G10,IF(I10&lt;K10,K10-G10,0),IF(I10&lt;K10,K10-I10,0)),0)</f>
        <v>#DIV/0!</v>
      </c>
      <c r="P10" s="21"/>
      <c r="Q10" s="351" t="e">
        <f>IF(K10&gt;=G10,G10-K10,IF(I10&gt;=K10,IF(I10&lt;=G10,G10-I10,0),IF(I10&lt;=G10,G10-K10,0)))+O10</f>
        <v>#DIV/0!</v>
      </c>
      <c r="R10" s="88"/>
      <c r="S10" s="19"/>
      <c r="T10" s="26" t="s">
        <v>140</v>
      </c>
      <c r="U10" s="26" t="s">
        <v>140</v>
      </c>
      <c r="V10" s="26" t="s">
        <v>140</v>
      </c>
    </row>
    <row r="11" spans="1:22" ht="15" x14ac:dyDescent="0.25">
      <c r="A11" s="16" t="s">
        <v>11</v>
      </c>
      <c r="C11" s="12">
        <f>'Exh C actual base'!U33</f>
        <v>0</v>
      </c>
      <c r="E11" s="294" t="e">
        <f>ROUND((C11/$C$13),4)</f>
        <v>#DIV/0!</v>
      </c>
      <c r="F11" s="17"/>
      <c r="G11" s="12" t="e">
        <f>ROUND($G$13*E11,0)</f>
        <v>#DIV/0!</v>
      </c>
      <c r="I11" s="12">
        <f t="shared" si="0"/>
        <v>0</v>
      </c>
      <c r="J11" s="17"/>
      <c r="K11" s="12">
        <f>'Exh C-1 IndirectCostCollection'!L11</f>
        <v>0</v>
      </c>
      <c r="M11" s="12" t="e">
        <f t="shared" ref="M11" si="1">IF(K11&lt;G11,IF(I11&gt;=G11,IF(I11&gt;K11,G11-K11,0),IF(I11&gt;K11,I11-K11,0)),0)</f>
        <v>#DIV/0!</v>
      </c>
      <c r="N11" s="12"/>
      <c r="O11" s="12" t="e">
        <f t="shared" ref="O11" si="2">IF(K11&gt;G11,IF(I11&lt;=G11,IF(I11&lt;K11,K11-G11,0),IF(I11&lt;K11,K11-I11,0)),0)</f>
        <v>#DIV/0!</v>
      </c>
      <c r="P11" s="6"/>
      <c r="Q11" s="353" t="e">
        <f t="shared" ref="Q11" si="3">IF(K11&gt;=G11,G11-K11,IF(I11&gt;=K11,IF(I11&lt;=G11,G11-I11,0),IF(I11&lt;=G11,G11-K11,0)))+O11</f>
        <v>#DIV/0!</v>
      </c>
      <c r="R11" s="88"/>
      <c r="S11" s="19"/>
    </row>
    <row r="12" spans="1:22" ht="15" x14ac:dyDescent="0.25">
      <c r="C12" s="155"/>
      <c r="E12" s="156"/>
      <c r="F12" s="17"/>
      <c r="G12" s="155"/>
      <c r="I12" s="155"/>
      <c r="J12" s="17"/>
      <c r="K12" s="155"/>
      <c r="M12" s="155"/>
      <c r="N12" s="155"/>
      <c r="O12" s="155"/>
      <c r="Q12" s="155"/>
      <c r="R12" s="88"/>
      <c r="S12" s="19"/>
    </row>
    <row r="13" spans="1:22" ht="15.75" thickBot="1" x14ac:dyDescent="0.3">
      <c r="A13" s="16" t="s">
        <v>25</v>
      </c>
      <c r="C13" s="15">
        <f>SUM(C10:C12)</f>
        <v>0</v>
      </c>
      <c r="E13" s="157" t="e">
        <f>ROUND(SUM(E10:E12),3)</f>
        <v>#DIV/0!</v>
      </c>
      <c r="F13" s="17"/>
      <c r="G13" s="15" t="e">
        <f>G24</f>
        <v>#DIV/0!</v>
      </c>
      <c r="H13" s="17"/>
      <c r="I13" s="15">
        <f>SUM(I10:I12)</f>
        <v>0</v>
      </c>
      <c r="J13" s="17"/>
      <c r="K13" s="15">
        <f>SUM(K10:K12)</f>
        <v>0</v>
      </c>
      <c r="L13" s="17"/>
      <c r="M13" s="15" t="e">
        <f>SUM(M10:M12)</f>
        <v>#DIV/0!</v>
      </c>
      <c r="N13" s="15"/>
      <c r="O13" s="15" t="e">
        <f>SUM(O10:O11)</f>
        <v>#DIV/0!</v>
      </c>
      <c r="P13" s="21"/>
      <c r="Q13" s="352" t="e">
        <f>SUM(Q10:Q12)</f>
        <v>#DIV/0!</v>
      </c>
      <c r="R13" s="88"/>
      <c r="S13" s="19"/>
    </row>
    <row r="14" spans="1:22" ht="15.75" thickTop="1" x14ac:dyDescent="0.25">
      <c r="C14" s="21"/>
      <c r="E14" s="168"/>
      <c r="F14" s="17"/>
      <c r="G14" s="21"/>
      <c r="H14" s="17"/>
      <c r="I14" s="21"/>
      <c r="J14" s="17"/>
      <c r="K14" s="159" t="s">
        <v>238</v>
      </c>
      <c r="L14" s="17"/>
      <c r="M14" s="21"/>
      <c r="N14" s="21"/>
      <c r="O14" s="21"/>
      <c r="P14" s="21"/>
      <c r="Q14" s="21"/>
      <c r="R14" s="88"/>
      <c r="S14" s="19"/>
    </row>
    <row r="15" spans="1:22" ht="15" x14ac:dyDescent="0.25">
      <c r="A15" s="158"/>
      <c r="B15" s="158"/>
      <c r="C15" s="159" t="s">
        <v>237</v>
      </c>
      <c r="D15" s="159"/>
      <c r="E15" s="295"/>
      <c r="F15" s="159"/>
      <c r="G15" s="295"/>
      <c r="H15" s="295"/>
      <c r="I15" s="295"/>
      <c r="J15" s="295"/>
      <c r="K15" s="350" t="s">
        <v>24</v>
      </c>
      <c r="L15" s="295"/>
      <c r="M15" s="243"/>
      <c r="N15" s="162"/>
      <c r="O15" s="243"/>
      <c r="P15" s="80"/>
      <c r="Q15" s="163" t="s">
        <v>185</v>
      </c>
      <c r="R15" s="88"/>
      <c r="S15" s="19"/>
    </row>
    <row r="16" spans="1:22" ht="15" x14ac:dyDescent="0.25">
      <c r="A16" s="158"/>
      <c r="B16" s="158"/>
      <c r="D16" s="159"/>
      <c r="E16" s="159"/>
      <c r="F16" s="159"/>
      <c r="G16" s="159"/>
      <c r="H16" s="295"/>
      <c r="I16" s="295"/>
      <c r="J16" s="295"/>
      <c r="L16" s="295"/>
      <c r="M16" s="295"/>
      <c r="N16" s="159"/>
      <c r="O16" s="159"/>
      <c r="P16" s="80"/>
      <c r="Q16" s="158"/>
      <c r="R16" s="88"/>
      <c r="S16" s="19"/>
    </row>
    <row r="17" spans="1:19" s="158" customFormat="1" ht="15" x14ac:dyDescent="0.25">
      <c r="B17" s="55" t="str">
        <f>A2</f>
        <v>FY 2022</v>
      </c>
      <c r="E17" s="164" t="s">
        <v>351</v>
      </c>
      <c r="F17" s="164"/>
      <c r="G17" s="17">
        <f>'Exh E-1 actual pool'!N69</f>
        <v>0</v>
      </c>
      <c r="I17" s="158" t="s">
        <v>235</v>
      </c>
      <c r="M17" s="159"/>
      <c r="N17" s="159"/>
      <c r="O17" s="159"/>
      <c r="P17" s="80"/>
      <c r="Q17" s="56"/>
      <c r="S17" s="296"/>
    </row>
    <row r="18" spans="1:19" s="158" customFormat="1" ht="15" x14ac:dyDescent="0.25">
      <c r="B18" s="55" t="str">
        <f>A2</f>
        <v>FY 2022</v>
      </c>
      <c r="E18" s="164" t="s">
        <v>352</v>
      </c>
      <c r="F18" s="164"/>
      <c r="G18" s="297" t="e">
        <f>'Exh C actual base'!W209</f>
        <v>#DIV/0!</v>
      </c>
      <c r="I18" s="158" t="s">
        <v>237</v>
      </c>
      <c r="M18" s="159"/>
      <c r="N18" s="159"/>
      <c r="O18" s="159"/>
      <c r="P18" s="80"/>
      <c r="Q18" s="56"/>
      <c r="S18" s="296"/>
    </row>
    <row r="19" spans="1:19" s="158" customFormat="1" ht="15" x14ac:dyDescent="0.25">
      <c r="E19" s="298" t="s">
        <v>353</v>
      </c>
      <c r="F19" s="164"/>
      <c r="G19" s="299" t="e">
        <f>ROUND(G17*G18,0)</f>
        <v>#DIV/0!</v>
      </c>
      <c r="M19" s="159"/>
      <c r="N19" s="159"/>
      <c r="O19" s="159"/>
      <c r="P19" s="80"/>
      <c r="Q19" s="56"/>
      <c r="S19" s="296"/>
    </row>
    <row r="20" spans="1:19" s="158" customFormat="1" ht="15" x14ac:dyDescent="0.25">
      <c r="E20" s="298"/>
      <c r="F20" s="164"/>
      <c r="G20" s="300"/>
      <c r="M20" s="159"/>
      <c r="N20" s="159"/>
      <c r="O20" s="159"/>
      <c r="P20" s="80"/>
      <c r="Q20" s="56"/>
      <c r="S20" s="296"/>
    </row>
    <row r="21" spans="1:19" s="158" customFormat="1" ht="15" x14ac:dyDescent="0.25">
      <c r="B21" s="55" t="str">
        <f>A2</f>
        <v>FY 2022</v>
      </c>
      <c r="E21" s="164" t="s">
        <v>354</v>
      </c>
      <c r="F21" s="164"/>
      <c r="G21" s="17">
        <f>'Exh E-1 actual pool'!N81</f>
        <v>0</v>
      </c>
      <c r="I21" s="158" t="s">
        <v>235</v>
      </c>
      <c r="M21" s="159"/>
      <c r="N21" s="159"/>
      <c r="O21" s="159"/>
      <c r="P21" s="80"/>
      <c r="Q21" s="56"/>
      <c r="S21" s="296"/>
    </row>
    <row r="22" spans="1:19" s="158" customFormat="1" ht="15" x14ac:dyDescent="0.25">
      <c r="B22" s="164" t="s">
        <v>430</v>
      </c>
      <c r="E22" s="164" t="s">
        <v>355</v>
      </c>
      <c r="F22" s="164"/>
      <c r="G22" s="109">
        <v>0</v>
      </c>
      <c r="H22" s="265" t="s">
        <v>13</v>
      </c>
      <c r="M22" s="159"/>
      <c r="N22" s="159"/>
      <c r="O22" s="159"/>
      <c r="P22" s="80"/>
      <c r="Q22" s="56"/>
      <c r="S22" s="296"/>
    </row>
    <row r="23" spans="1:19" s="158" customFormat="1" ht="15" x14ac:dyDescent="0.25">
      <c r="F23" s="164"/>
      <c r="G23" s="109"/>
      <c r="M23" s="159"/>
      <c r="N23" s="159"/>
      <c r="O23" s="159"/>
      <c r="P23" s="80"/>
      <c r="Q23" s="56"/>
      <c r="S23" s="296"/>
    </row>
    <row r="24" spans="1:19" s="158" customFormat="1" ht="15.75" thickBot="1" x14ac:dyDescent="0.3">
      <c r="E24" s="158" t="s">
        <v>356</v>
      </c>
      <c r="F24" s="164"/>
      <c r="G24" s="301" t="e">
        <f>SUM(G19:G23)</f>
        <v>#DIV/0!</v>
      </c>
      <c r="M24" s="159"/>
      <c r="N24" s="159"/>
      <c r="O24" s="159"/>
      <c r="P24" s="80"/>
      <c r="Q24" s="56"/>
      <c r="S24" s="296"/>
    </row>
    <row r="25" spans="1:19" ht="15.75" thickTop="1" x14ac:dyDescent="0.25">
      <c r="A25" s="158"/>
      <c r="B25" s="158"/>
      <c r="C25" s="158"/>
      <c r="D25" s="158"/>
      <c r="H25" s="158"/>
      <c r="I25" s="158"/>
      <c r="J25" s="164"/>
      <c r="K25" s="159"/>
      <c r="L25" s="158"/>
      <c r="M25" s="159"/>
      <c r="N25" s="159"/>
      <c r="O25" s="159"/>
      <c r="P25" s="80"/>
      <c r="Q25" s="56"/>
      <c r="R25" s="88"/>
      <c r="S25" s="19"/>
    </row>
    <row r="26" spans="1:19" s="88" customFormat="1" ht="15" x14ac:dyDescent="0.25">
      <c r="A26" s="349" t="s">
        <v>54</v>
      </c>
      <c r="B26" s="349"/>
      <c r="C26" s="158"/>
      <c r="D26" s="158"/>
      <c r="E26" s="158"/>
      <c r="F26" s="158"/>
      <c r="G26" s="158"/>
      <c r="H26" s="158"/>
      <c r="I26" s="158"/>
      <c r="J26" s="158"/>
      <c r="K26" s="158"/>
      <c r="L26" s="158"/>
      <c r="M26" s="158"/>
      <c r="N26" s="158"/>
      <c r="O26" s="158"/>
      <c r="P26" s="158"/>
      <c r="Q26" s="158"/>
    </row>
    <row r="27" spans="1:19" x14ac:dyDescent="0.2">
      <c r="A27" s="16" t="s">
        <v>429</v>
      </c>
      <c r="F27" s="17"/>
      <c r="G27" s="249"/>
      <c r="J27" s="17"/>
      <c r="K27" s="249"/>
      <c r="M27" s="249"/>
      <c r="N27" s="249"/>
      <c r="O27" s="249"/>
      <c r="P27" s="250"/>
      <c r="Q27" s="21"/>
      <c r="R27" s="19"/>
      <c r="S27" s="19"/>
    </row>
    <row r="28" spans="1:19" x14ac:dyDescent="0.2">
      <c r="F28" s="17"/>
      <c r="G28" s="249"/>
      <c r="J28" s="17"/>
      <c r="K28" s="249"/>
      <c r="M28" s="249"/>
      <c r="N28" s="249"/>
      <c r="O28" s="249"/>
      <c r="P28" s="250"/>
      <c r="Q28" s="21"/>
      <c r="R28" s="19"/>
      <c r="S28" s="19"/>
    </row>
    <row r="29" spans="1:19" ht="39.75" customHeight="1" x14ac:dyDescent="0.2">
      <c r="A29" s="373" t="s">
        <v>428</v>
      </c>
      <c r="B29" s="373"/>
      <c r="C29" s="373"/>
      <c r="D29" s="373"/>
      <c r="E29" s="373"/>
      <c r="F29" s="373"/>
      <c r="G29" s="373"/>
      <c r="H29" s="373"/>
      <c r="I29" s="373"/>
      <c r="J29" s="373"/>
      <c r="K29" s="373"/>
      <c r="L29" s="373"/>
      <c r="M29" s="373"/>
      <c r="N29" s="373"/>
      <c r="O29" s="373"/>
      <c r="P29" s="373"/>
      <c r="Q29" s="373"/>
      <c r="R29" s="19"/>
      <c r="S29" s="19"/>
    </row>
    <row r="30" spans="1:19" x14ac:dyDescent="0.2">
      <c r="B30" s="279"/>
      <c r="C30" s="279"/>
      <c r="D30" s="279"/>
      <c r="E30" s="279"/>
      <c r="F30" s="279"/>
      <c r="G30" s="279"/>
      <c r="H30" s="279"/>
      <c r="I30" s="279"/>
      <c r="J30" s="279"/>
      <c r="K30" s="279"/>
      <c r="L30" s="279"/>
      <c r="M30" s="279"/>
      <c r="N30" s="279"/>
      <c r="O30" s="279"/>
      <c r="P30" s="253"/>
    </row>
    <row r="31" spans="1:19" x14ac:dyDescent="0.2">
      <c r="C31" s="165"/>
      <c r="D31" s="165"/>
      <c r="E31" s="165"/>
      <c r="F31" s="165"/>
      <c r="G31" s="165"/>
      <c r="H31" s="165"/>
      <c r="I31" s="165"/>
      <c r="J31" s="165"/>
    </row>
  </sheetData>
  <mergeCells count="1">
    <mergeCell ref="A29:Q29"/>
  </mergeCells>
  <printOptions headings="1"/>
  <pageMargins left="0.45" right="0.45" top="1" bottom="0.75" header="0.3" footer="0.3"/>
  <pageSetup scale="74" orientation="portrait" horizontalDpi="0" verticalDpi="0" r:id="rId1"/>
  <headerFooter>
    <oddFooter>&amp;L&amp;F&amp;C&amp;A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M46"/>
  <sheetViews>
    <sheetView zoomScaleNormal="100" workbookViewId="0">
      <pane ySplit="8" topLeftCell="A12" activePane="bottomLeft" state="frozen"/>
      <selection pane="bottomLeft" activeCell="G36" sqref="G36"/>
    </sheetView>
  </sheetViews>
  <sheetFormatPr defaultColWidth="9.140625" defaultRowHeight="15" x14ac:dyDescent="0.25"/>
  <cols>
    <col min="1" max="1" width="16.28515625" style="158" customWidth="1"/>
    <col min="2" max="2" width="1.7109375" style="158" customWidth="1"/>
    <col min="3" max="3" width="13.7109375" style="37" customWidth="1"/>
    <col min="4" max="4" width="1.7109375" style="158" customWidth="1"/>
    <col min="5" max="5" width="9.7109375" style="296" customWidth="1"/>
    <col min="6" max="6" width="1.7109375" style="158" customWidth="1"/>
    <col min="7" max="7" width="11.42578125" style="37" customWidth="1"/>
    <col min="8" max="8" width="1.7109375" style="158" customWidth="1"/>
    <col min="9" max="9" width="13.7109375" style="158" bestFit="1" customWidth="1"/>
    <col min="10" max="10" width="2.28515625" style="158" customWidth="1"/>
    <col min="11" max="11" width="14.7109375" style="158" customWidth="1"/>
    <col min="12" max="12" width="2.5703125" style="158" customWidth="1"/>
    <col min="13" max="13" width="13.7109375" style="158" bestFit="1" customWidth="1"/>
    <col min="14" max="14" width="2.85546875" style="158" customWidth="1"/>
    <col min="15" max="15" width="9.7109375" style="158" customWidth="1"/>
    <col min="16" max="250" width="9.140625" style="158"/>
    <col min="251" max="251" width="26.85546875" style="158" customWidth="1"/>
    <col min="252" max="252" width="1.7109375" style="158" customWidth="1"/>
    <col min="253" max="253" width="13.7109375" style="158" customWidth="1"/>
    <col min="254" max="254" width="1.7109375" style="158" customWidth="1"/>
    <col min="255" max="255" width="9.7109375" style="158" customWidth="1"/>
    <col min="256" max="256" width="1.7109375" style="158" customWidth="1"/>
    <col min="257" max="257" width="11.42578125" style="158" customWidth="1"/>
    <col min="258" max="258" width="1.7109375" style="158" customWidth="1"/>
    <col min="259" max="259" width="13.7109375" style="158" bestFit="1" customWidth="1"/>
    <col min="260" max="260" width="1.7109375" style="158" customWidth="1"/>
    <col min="261" max="261" width="18.28515625" style="158" bestFit="1" customWidth="1"/>
    <col min="262" max="262" width="1.7109375" style="158" customWidth="1"/>
    <col min="263" max="263" width="13.5703125" style="158" customWidth="1"/>
    <col min="264" max="264" width="1.7109375" style="158" customWidth="1"/>
    <col min="265" max="265" width="10.85546875" style="158" bestFit="1" customWidth="1"/>
    <col min="266" max="266" width="1.7109375" style="158" customWidth="1"/>
    <col min="267" max="267" width="9.7109375" style="158" customWidth="1"/>
    <col min="268" max="268" width="1.7109375" style="158" customWidth="1"/>
    <col min="269" max="269" width="13.7109375" style="158" bestFit="1" customWidth="1"/>
    <col min="270" max="270" width="2.85546875" style="158" customWidth="1"/>
    <col min="271" max="271" width="9.7109375" style="158" customWidth="1"/>
    <col min="272" max="506" width="9.140625" style="158"/>
    <col min="507" max="507" width="26.85546875" style="158" customWidth="1"/>
    <col min="508" max="508" width="1.7109375" style="158" customWidth="1"/>
    <col min="509" max="509" width="13.7109375" style="158" customWidth="1"/>
    <col min="510" max="510" width="1.7109375" style="158" customWidth="1"/>
    <col min="511" max="511" width="9.7109375" style="158" customWidth="1"/>
    <col min="512" max="512" width="1.7109375" style="158" customWidth="1"/>
    <col min="513" max="513" width="11.42578125" style="158" customWidth="1"/>
    <col min="514" max="514" width="1.7109375" style="158" customWidth="1"/>
    <col min="515" max="515" width="13.7109375" style="158" bestFit="1" customWidth="1"/>
    <col min="516" max="516" width="1.7109375" style="158" customWidth="1"/>
    <col min="517" max="517" width="18.28515625" style="158" bestFit="1" customWidth="1"/>
    <col min="518" max="518" width="1.7109375" style="158" customWidth="1"/>
    <col min="519" max="519" width="13.5703125" style="158" customWidth="1"/>
    <col min="520" max="520" width="1.7109375" style="158" customWidth="1"/>
    <col min="521" max="521" width="10.85546875" style="158" bestFit="1" customWidth="1"/>
    <col min="522" max="522" width="1.7109375" style="158" customWidth="1"/>
    <col min="523" max="523" width="9.7109375" style="158" customWidth="1"/>
    <col min="524" max="524" width="1.7109375" style="158" customWidth="1"/>
    <col min="525" max="525" width="13.7109375" style="158" bestFit="1" customWidth="1"/>
    <col min="526" max="526" width="2.85546875" style="158" customWidth="1"/>
    <col min="527" max="527" width="9.7109375" style="158" customWidth="1"/>
    <col min="528" max="762" width="9.140625" style="158"/>
    <col min="763" max="763" width="26.85546875" style="158" customWidth="1"/>
    <col min="764" max="764" width="1.7109375" style="158" customWidth="1"/>
    <col min="765" max="765" width="13.7109375" style="158" customWidth="1"/>
    <col min="766" max="766" width="1.7109375" style="158" customWidth="1"/>
    <col min="767" max="767" width="9.7109375" style="158" customWidth="1"/>
    <col min="768" max="768" width="1.7109375" style="158" customWidth="1"/>
    <col min="769" max="769" width="11.42578125" style="158" customWidth="1"/>
    <col min="770" max="770" width="1.7109375" style="158" customWidth="1"/>
    <col min="771" max="771" width="13.7109375" style="158" bestFit="1" customWidth="1"/>
    <col min="772" max="772" width="1.7109375" style="158" customWidth="1"/>
    <col min="773" max="773" width="18.28515625" style="158" bestFit="1" customWidth="1"/>
    <col min="774" max="774" width="1.7109375" style="158" customWidth="1"/>
    <col min="775" max="775" width="13.5703125" style="158" customWidth="1"/>
    <col min="776" max="776" width="1.7109375" style="158" customWidth="1"/>
    <col min="777" max="777" width="10.85546875" style="158" bestFit="1" customWidth="1"/>
    <col min="778" max="778" width="1.7109375" style="158" customWidth="1"/>
    <col min="779" max="779" width="9.7109375" style="158" customWidth="1"/>
    <col min="780" max="780" width="1.7109375" style="158" customWidth="1"/>
    <col min="781" max="781" width="13.7109375" style="158" bestFit="1" customWidth="1"/>
    <col min="782" max="782" width="2.85546875" style="158" customWidth="1"/>
    <col min="783" max="783" width="9.7109375" style="158" customWidth="1"/>
    <col min="784" max="1018" width="9.140625" style="158"/>
    <col min="1019" max="1019" width="26.85546875" style="158" customWidth="1"/>
    <col min="1020" max="1020" width="1.7109375" style="158" customWidth="1"/>
    <col min="1021" max="1021" width="13.7109375" style="158" customWidth="1"/>
    <col min="1022" max="1022" width="1.7109375" style="158" customWidth="1"/>
    <col min="1023" max="1023" width="9.7109375" style="158" customWidth="1"/>
    <col min="1024" max="1024" width="1.7109375" style="158" customWidth="1"/>
    <col min="1025" max="1025" width="11.42578125" style="158" customWidth="1"/>
    <col min="1026" max="1026" width="1.7109375" style="158" customWidth="1"/>
    <col min="1027" max="1027" width="13.7109375" style="158" bestFit="1" customWidth="1"/>
    <col min="1028" max="1028" width="1.7109375" style="158" customWidth="1"/>
    <col min="1029" max="1029" width="18.28515625" style="158" bestFit="1" customWidth="1"/>
    <col min="1030" max="1030" width="1.7109375" style="158" customWidth="1"/>
    <col min="1031" max="1031" width="13.5703125" style="158" customWidth="1"/>
    <col min="1032" max="1032" width="1.7109375" style="158" customWidth="1"/>
    <col min="1033" max="1033" width="10.85546875" style="158" bestFit="1" customWidth="1"/>
    <col min="1034" max="1034" width="1.7109375" style="158" customWidth="1"/>
    <col min="1035" max="1035" width="9.7109375" style="158" customWidth="1"/>
    <col min="1036" max="1036" width="1.7109375" style="158" customWidth="1"/>
    <col min="1037" max="1037" width="13.7109375" style="158" bestFit="1" customWidth="1"/>
    <col min="1038" max="1038" width="2.85546875" style="158" customWidth="1"/>
    <col min="1039" max="1039" width="9.7109375" style="158" customWidth="1"/>
    <col min="1040" max="1274" width="9.140625" style="158"/>
    <col min="1275" max="1275" width="26.85546875" style="158" customWidth="1"/>
    <col min="1276" max="1276" width="1.7109375" style="158" customWidth="1"/>
    <col min="1277" max="1277" width="13.7109375" style="158" customWidth="1"/>
    <col min="1278" max="1278" width="1.7109375" style="158" customWidth="1"/>
    <col min="1279" max="1279" width="9.7109375" style="158" customWidth="1"/>
    <col min="1280" max="1280" width="1.7109375" style="158" customWidth="1"/>
    <col min="1281" max="1281" width="11.42578125" style="158" customWidth="1"/>
    <col min="1282" max="1282" width="1.7109375" style="158" customWidth="1"/>
    <col min="1283" max="1283" width="13.7109375" style="158" bestFit="1" customWidth="1"/>
    <col min="1284" max="1284" width="1.7109375" style="158" customWidth="1"/>
    <col min="1285" max="1285" width="18.28515625" style="158" bestFit="1" customWidth="1"/>
    <col min="1286" max="1286" width="1.7109375" style="158" customWidth="1"/>
    <col min="1287" max="1287" width="13.5703125" style="158" customWidth="1"/>
    <col min="1288" max="1288" width="1.7109375" style="158" customWidth="1"/>
    <col min="1289" max="1289" width="10.85546875" style="158" bestFit="1" customWidth="1"/>
    <col min="1290" max="1290" width="1.7109375" style="158" customWidth="1"/>
    <col min="1291" max="1291" width="9.7109375" style="158" customWidth="1"/>
    <col min="1292" max="1292" width="1.7109375" style="158" customWidth="1"/>
    <col min="1293" max="1293" width="13.7109375" style="158" bestFit="1" customWidth="1"/>
    <col min="1294" max="1294" width="2.85546875" style="158" customWidth="1"/>
    <col min="1295" max="1295" width="9.7109375" style="158" customWidth="1"/>
    <col min="1296" max="1530" width="9.140625" style="158"/>
    <col min="1531" max="1531" width="26.85546875" style="158" customWidth="1"/>
    <col min="1532" max="1532" width="1.7109375" style="158" customWidth="1"/>
    <col min="1533" max="1533" width="13.7109375" style="158" customWidth="1"/>
    <col min="1534" max="1534" width="1.7109375" style="158" customWidth="1"/>
    <col min="1535" max="1535" width="9.7109375" style="158" customWidth="1"/>
    <col min="1536" max="1536" width="1.7109375" style="158" customWidth="1"/>
    <col min="1537" max="1537" width="11.42578125" style="158" customWidth="1"/>
    <col min="1538" max="1538" width="1.7109375" style="158" customWidth="1"/>
    <col min="1539" max="1539" width="13.7109375" style="158" bestFit="1" customWidth="1"/>
    <col min="1540" max="1540" width="1.7109375" style="158" customWidth="1"/>
    <col min="1541" max="1541" width="18.28515625" style="158" bestFit="1" customWidth="1"/>
    <col min="1542" max="1542" width="1.7109375" style="158" customWidth="1"/>
    <col min="1543" max="1543" width="13.5703125" style="158" customWidth="1"/>
    <col min="1544" max="1544" width="1.7109375" style="158" customWidth="1"/>
    <col min="1545" max="1545" width="10.85546875" style="158" bestFit="1" customWidth="1"/>
    <col min="1546" max="1546" width="1.7109375" style="158" customWidth="1"/>
    <col min="1547" max="1547" width="9.7109375" style="158" customWidth="1"/>
    <col min="1548" max="1548" width="1.7109375" style="158" customWidth="1"/>
    <col min="1549" max="1549" width="13.7109375" style="158" bestFit="1" customWidth="1"/>
    <col min="1550" max="1550" width="2.85546875" style="158" customWidth="1"/>
    <col min="1551" max="1551" width="9.7109375" style="158" customWidth="1"/>
    <col min="1552" max="1786" width="9.140625" style="158"/>
    <col min="1787" max="1787" width="26.85546875" style="158" customWidth="1"/>
    <col min="1788" max="1788" width="1.7109375" style="158" customWidth="1"/>
    <col min="1789" max="1789" width="13.7109375" style="158" customWidth="1"/>
    <col min="1790" max="1790" width="1.7109375" style="158" customWidth="1"/>
    <col min="1791" max="1791" width="9.7109375" style="158" customWidth="1"/>
    <col min="1792" max="1792" width="1.7109375" style="158" customWidth="1"/>
    <col min="1793" max="1793" width="11.42578125" style="158" customWidth="1"/>
    <col min="1794" max="1794" width="1.7109375" style="158" customWidth="1"/>
    <col min="1795" max="1795" width="13.7109375" style="158" bestFit="1" customWidth="1"/>
    <col min="1796" max="1796" width="1.7109375" style="158" customWidth="1"/>
    <col min="1797" max="1797" width="18.28515625" style="158" bestFit="1" customWidth="1"/>
    <col min="1798" max="1798" width="1.7109375" style="158" customWidth="1"/>
    <col min="1799" max="1799" width="13.5703125" style="158" customWidth="1"/>
    <col min="1800" max="1800" width="1.7109375" style="158" customWidth="1"/>
    <col min="1801" max="1801" width="10.85546875" style="158" bestFit="1" customWidth="1"/>
    <col min="1802" max="1802" width="1.7109375" style="158" customWidth="1"/>
    <col min="1803" max="1803" width="9.7109375" style="158" customWidth="1"/>
    <col min="1804" max="1804" width="1.7109375" style="158" customWidth="1"/>
    <col min="1805" max="1805" width="13.7109375" style="158" bestFit="1" customWidth="1"/>
    <col min="1806" max="1806" width="2.85546875" style="158" customWidth="1"/>
    <col min="1807" max="1807" width="9.7109375" style="158" customWidth="1"/>
    <col min="1808" max="2042" width="9.140625" style="158"/>
    <col min="2043" max="2043" width="26.85546875" style="158" customWidth="1"/>
    <col min="2044" max="2044" width="1.7109375" style="158" customWidth="1"/>
    <col min="2045" max="2045" width="13.7109375" style="158" customWidth="1"/>
    <col min="2046" max="2046" width="1.7109375" style="158" customWidth="1"/>
    <col min="2047" max="2047" width="9.7109375" style="158" customWidth="1"/>
    <col min="2048" max="2048" width="1.7109375" style="158" customWidth="1"/>
    <col min="2049" max="2049" width="11.42578125" style="158" customWidth="1"/>
    <col min="2050" max="2050" width="1.7109375" style="158" customWidth="1"/>
    <col min="2051" max="2051" width="13.7109375" style="158" bestFit="1" customWidth="1"/>
    <col min="2052" max="2052" width="1.7109375" style="158" customWidth="1"/>
    <col min="2053" max="2053" width="18.28515625" style="158" bestFit="1" customWidth="1"/>
    <col min="2054" max="2054" width="1.7109375" style="158" customWidth="1"/>
    <col min="2055" max="2055" width="13.5703125" style="158" customWidth="1"/>
    <col min="2056" max="2056" width="1.7109375" style="158" customWidth="1"/>
    <col min="2057" max="2057" width="10.85546875" style="158" bestFit="1" customWidth="1"/>
    <col min="2058" max="2058" width="1.7109375" style="158" customWidth="1"/>
    <col min="2059" max="2059" width="9.7109375" style="158" customWidth="1"/>
    <col min="2060" max="2060" width="1.7109375" style="158" customWidth="1"/>
    <col min="2061" max="2061" width="13.7109375" style="158" bestFit="1" customWidth="1"/>
    <col min="2062" max="2062" width="2.85546875" style="158" customWidth="1"/>
    <col min="2063" max="2063" width="9.7109375" style="158" customWidth="1"/>
    <col min="2064" max="2298" width="9.140625" style="158"/>
    <col min="2299" max="2299" width="26.85546875" style="158" customWidth="1"/>
    <col min="2300" max="2300" width="1.7109375" style="158" customWidth="1"/>
    <col min="2301" max="2301" width="13.7109375" style="158" customWidth="1"/>
    <col min="2302" max="2302" width="1.7109375" style="158" customWidth="1"/>
    <col min="2303" max="2303" width="9.7109375" style="158" customWidth="1"/>
    <col min="2304" max="2304" width="1.7109375" style="158" customWidth="1"/>
    <col min="2305" max="2305" width="11.42578125" style="158" customWidth="1"/>
    <col min="2306" max="2306" width="1.7109375" style="158" customWidth="1"/>
    <col min="2307" max="2307" width="13.7109375" style="158" bestFit="1" customWidth="1"/>
    <col min="2308" max="2308" width="1.7109375" style="158" customWidth="1"/>
    <col min="2309" max="2309" width="18.28515625" style="158" bestFit="1" customWidth="1"/>
    <col min="2310" max="2310" width="1.7109375" style="158" customWidth="1"/>
    <col min="2311" max="2311" width="13.5703125" style="158" customWidth="1"/>
    <col min="2312" max="2312" width="1.7109375" style="158" customWidth="1"/>
    <col min="2313" max="2313" width="10.85546875" style="158" bestFit="1" customWidth="1"/>
    <col min="2314" max="2314" width="1.7109375" style="158" customWidth="1"/>
    <col min="2315" max="2315" width="9.7109375" style="158" customWidth="1"/>
    <col min="2316" max="2316" width="1.7109375" style="158" customWidth="1"/>
    <col min="2317" max="2317" width="13.7109375" style="158" bestFit="1" customWidth="1"/>
    <col min="2318" max="2318" width="2.85546875" style="158" customWidth="1"/>
    <col min="2319" max="2319" width="9.7109375" style="158" customWidth="1"/>
    <col min="2320" max="2554" width="9.140625" style="158"/>
    <col min="2555" max="2555" width="26.85546875" style="158" customWidth="1"/>
    <col min="2556" max="2556" width="1.7109375" style="158" customWidth="1"/>
    <col min="2557" max="2557" width="13.7109375" style="158" customWidth="1"/>
    <col min="2558" max="2558" width="1.7109375" style="158" customWidth="1"/>
    <col min="2559" max="2559" width="9.7109375" style="158" customWidth="1"/>
    <col min="2560" max="2560" width="1.7109375" style="158" customWidth="1"/>
    <col min="2561" max="2561" width="11.42578125" style="158" customWidth="1"/>
    <col min="2562" max="2562" width="1.7109375" style="158" customWidth="1"/>
    <col min="2563" max="2563" width="13.7109375" style="158" bestFit="1" customWidth="1"/>
    <col min="2564" max="2564" width="1.7109375" style="158" customWidth="1"/>
    <col min="2565" max="2565" width="18.28515625" style="158" bestFit="1" customWidth="1"/>
    <col min="2566" max="2566" width="1.7109375" style="158" customWidth="1"/>
    <col min="2567" max="2567" width="13.5703125" style="158" customWidth="1"/>
    <col min="2568" max="2568" width="1.7109375" style="158" customWidth="1"/>
    <col min="2569" max="2569" width="10.85546875" style="158" bestFit="1" customWidth="1"/>
    <col min="2570" max="2570" width="1.7109375" style="158" customWidth="1"/>
    <col min="2571" max="2571" width="9.7109375" style="158" customWidth="1"/>
    <col min="2572" max="2572" width="1.7109375" style="158" customWidth="1"/>
    <col min="2573" max="2573" width="13.7109375" style="158" bestFit="1" customWidth="1"/>
    <col min="2574" max="2574" width="2.85546875" style="158" customWidth="1"/>
    <col min="2575" max="2575" width="9.7109375" style="158" customWidth="1"/>
    <col min="2576" max="2810" width="9.140625" style="158"/>
    <col min="2811" max="2811" width="26.85546875" style="158" customWidth="1"/>
    <col min="2812" max="2812" width="1.7109375" style="158" customWidth="1"/>
    <col min="2813" max="2813" width="13.7109375" style="158" customWidth="1"/>
    <col min="2814" max="2814" width="1.7109375" style="158" customWidth="1"/>
    <col min="2815" max="2815" width="9.7109375" style="158" customWidth="1"/>
    <col min="2816" max="2816" width="1.7109375" style="158" customWidth="1"/>
    <col min="2817" max="2817" width="11.42578125" style="158" customWidth="1"/>
    <col min="2818" max="2818" width="1.7109375" style="158" customWidth="1"/>
    <col min="2819" max="2819" width="13.7109375" style="158" bestFit="1" customWidth="1"/>
    <col min="2820" max="2820" width="1.7109375" style="158" customWidth="1"/>
    <col min="2821" max="2821" width="18.28515625" style="158" bestFit="1" customWidth="1"/>
    <col min="2822" max="2822" width="1.7109375" style="158" customWidth="1"/>
    <col min="2823" max="2823" width="13.5703125" style="158" customWidth="1"/>
    <col min="2824" max="2824" width="1.7109375" style="158" customWidth="1"/>
    <col min="2825" max="2825" width="10.85546875" style="158" bestFit="1" customWidth="1"/>
    <col min="2826" max="2826" width="1.7109375" style="158" customWidth="1"/>
    <col min="2827" max="2827" width="9.7109375" style="158" customWidth="1"/>
    <col min="2828" max="2828" width="1.7109375" style="158" customWidth="1"/>
    <col min="2829" max="2829" width="13.7109375" style="158" bestFit="1" customWidth="1"/>
    <col min="2830" max="2830" width="2.85546875" style="158" customWidth="1"/>
    <col min="2831" max="2831" width="9.7109375" style="158" customWidth="1"/>
    <col min="2832" max="3066" width="9.140625" style="158"/>
    <col min="3067" max="3067" width="26.85546875" style="158" customWidth="1"/>
    <col min="3068" max="3068" width="1.7109375" style="158" customWidth="1"/>
    <col min="3069" max="3069" width="13.7109375" style="158" customWidth="1"/>
    <col min="3070" max="3070" width="1.7109375" style="158" customWidth="1"/>
    <col min="3071" max="3071" width="9.7109375" style="158" customWidth="1"/>
    <col min="3072" max="3072" width="1.7109375" style="158" customWidth="1"/>
    <col min="3073" max="3073" width="11.42578125" style="158" customWidth="1"/>
    <col min="3074" max="3074" width="1.7109375" style="158" customWidth="1"/>
    <col min="3075" max="3075" width="13.7109375" style="158" bestFit="1" customWidth="1"/>
    <col min="3076" max="3076" width="1.7109375" style="158" customWidth="1"/>
    <col min="3077" max="3077" width="18.28515625" style="158" bestFit="1" customWidth="1"/>
    <col min="3078" max="3078" width="1.7109375" style="158" customWidth="1"/>
    <col min="3079" max="3079" width="13.5703125" style="158" customWidth="1"/>
    <col min="3080" max="3080" width="1.7109375" style="158" customWidth="1"/>
    <col min="3081" max="3081" width="10.85546875" style="158" bestFit="1" customWidth="1"/>
    <col min="3082" max="3082" width="1.7109375" style="158" customWidth="1"/>
    <col min="3083" max="3083" width="9.7109375" style="158" customWidth="1"/>
    <col min="3084" max="3084" width="1.7109375" style="158" customWidth="1"/>
    <col min="3085" max="3085" width="13.7109375" style="158" bestFit="1" customWidth="1"/>
    <col min="3086" max="3086" width="2.85546875" style="158" customWidth="1"/>
    <col min="3087" max="3087" width="9.7109375" style="158" customWidth="1"/>
    <col min="3088" max="3322" width="9.140625" style="158"/>
    <col min="3323" max="3323" width="26.85546875" style="158" customWidth="1"/>
    <col min="3324" max="3324" width="1.7109375" style="158" customWidth="1"/>
    <col min="3325" max="3325" width="13.7109375" style="158" customWidth="1"/>
    <col min="3326" max="3326" width="1.7109375" style="158" customWidth="1"/>
    <col min="3327" max="3327" width="9.7109375" style="158" customWidth="1"/>
    <col min="3328" max="3328" width="1.7109375" style="158" customWidth="1"/>
    <col min="3329" max="3329" width="11.42578125" style="158" customWidth="1"/>
    <col min="3330" max="3330" width="1.7109375" style="158" customWidth="1"/>
    <col min="3331" max="3331" width="13.7109375" style="158" bestFit="1" customWidth="1"/>
    <col min="3332" max="3332" width="1.7109375" style="158" customWidth="1"/>
    <col min="3333" max="3333" width="18.28515625" style="158" bestFit="1" customWidth="1"/>
    <col min="3334" max="3334" width="1.7109375" style="158" customWidth="1"/>
    <col min="3335" max="3335" width="13.5703125" style="158" customWidth="1"/>
    <col min="3336" max="3336" width="1.7109375" style="158" customWidth="1"/>
    <col min="3337" max="3337" width="10.85546875" style="158" bestFit="1" customWidth="1"/>
    <col min="3338" max="3338" width="1.7109375" style="158" customWidth="1"/>
    <col min="3339" max="3339" width="9.7109375" style="158" customWidth="1"/>
    <col min="3340" max="3340" width="1.7109375" style="158" customWidth="1"/>
    <col min="3341" max="3341" width="13.7109375" style="158" bestFit="1" customWidth="1"/>
    <col min="3342" max="3342" width="2.85546875" style="158" customWidth="1"/>
    <col min="3343" max="3343" width="9.7109375" style="158" customWidth="1"/>
    <col min="3344" max="3578" width="9.140625" style="158"/>
    <col min="3579" max="3579" width="26.85546875" style="158" customWidth="1"/>
    <col min="3580" max="3580" width="1.7109375" style="158" customWidth="1"/>
    <col min="3581" max="3581" width="13.7109375" style="158" customWidth="1"/>
    <col min="3582" max="3582" width="1.7109375" style="158" customWidth="1"/>
    <col min="3583" max="3583" width="9.7109375" style="158" customWidth="1"/>
    <col min="3584" max="3584" width="1.7109375" style="158" customWidth="1"/>
    <col min="3585" max="3585" width="11.42578125" style="158" customWidth="1"/>
    <col min="3586" max="3586" width="1.7109375" style="158" customWidth="1"/>
    <col min="3587" max="3587" width="13.7109375" style="158" bestFit="1" customWidth="1"/>
    <col min="3588" max="3588" width="1.7109375" style="158" customWidth="1"/>
    <col min="3589" max="3589" width="18.28515625" style="158" bestFit="1" customWidth="1"/>
    <col min="3590" max="3590" width="1.7109375" style="158" customWidth="1"/>
    <col min="3591" max="3591" width="13.5703125" style="158" customWidth="1"/>
    <col min="3592" max="3592" width="1.7109375" style="158" customWidth="1"/>
    <col min="3593" max="3593" width="10.85546875" style="158" bestFit="1" customWidth="1"/>
    <col min="3594" max="3594" width="1.7109375" style="158" customWidth="1"/>
    <col min="3595" max="3595" width="9.7109375" style="158" customWidth="1"/>
    <col min="3596" max="3596" width="1.7109375" style="158" customWidth="1"/>
    <col min="3597" max="3597" width="13.7109375" style="158" bestFit="1" customWidth="1"/>
    <col min="3598" max="3598" width="2.85546875" style="158" customWidth="1"/>
    <col min="3599" max="3599" width="9.7109375" style="158" customWidth="1"/>
    <col min="3600" max="3834" width="9.140625" style="158"/>
    <col min="3835" max="3835" width="26.85546875" style="158" customWidth="1"/>
    <col min="3836" max="3836" width="1.7109375" style="158" customWidth="1"/>
    <col min="3837" max="3837" width="13.7109375" style="158" customWidth="1"/>
    <col min="3838" max="3838" width="1.7109375" style="158" customWidth="1"/>
    <col min="3839" max="3839" width="9.7109375" style="158" customWidth="1"/>
    <col min="3840" max="3840" width="1.7109375" style="158" customWidth="1"/>
    <col min="3841" max="3841" width="11.42578125" style="158" customWidth="1"/>
    <col min="3842" max="3842" width="1.7109375" style="158" customWidth="1"/>
    <col min="3843" max="3843" width="13.7109375" style="158" bestFit="1" customWidth="1"/>
    <col min="3844" max="3844" width="1.7109375" style="158" customWidth="1"/>
    <col min="3845" max="3845" width="18.28515625" style="158" bestFit="1" customWidth="1"/>
    <col min="3846" max="3846" width="1.7109375" style="158" customWidth="1"/>
    <col min="3847" max="3847" width="13.5703125" style="158" customWidth="1"/>
    <col min="3848" max="3848" width="1.7109375" style="158" customWidth="1"/>
    <col min="3849" max="3849" width="10.85546875" style="158" bestFit="1" customWidth="1"/>
    <col min="3850" max="3850" width="1.7109375" style="158" customWidth="1"/>
    <col min="3851" max="3851" width="9.7109375" style="158" customWidth="1"/>
    <col min="3852" max="3852" width="1.7109375" style="158" customWidth="1"/>
    <col min="3853" max="3853" width="13.7109375" style="158" bestFit="1" customWidth="1"/>
    <col min="3854" max="3854" width="2.85546875" style="158" customWidth="1"/>
    <col min="3855" max="3855" width="9.7109375" style="158" customWidth="1"/>
    <col min="3856" max="4090" width="9.140625" style="158"/>
    <col min="4091" max="4091" width="26.85546875" style="158" customWidth="1"/>
    <col min="4092" max="4092" width="1.7109375" style="158" customWidth="1"/>
    <col min="4093" max="4093" width="13.7109375" style="158" customWidth="1"/>
    <col min="4094" max="4094" width="1.7109375" style="158" customWidth="1"/>
    <col min="4095" max="4095" width="9.7109375" style="158" customWidth="1"/>
    <col min="4096" max="4096" width="1.7109375" style="158" customWidth="1"/>
    <col min="4097" max="4097" width="11.42578125" style="158" customWidth="1"/>
    <col min="4098" max="4098" width="1.7109375" style="158" customWidth="1"/>
    <col min="4099" max="4099" width="13.7109375" style="158" bestFit="1" customWidth="1"/>
    <col min="4100" max="4100" width="1.7109375" style="158" customWidth="1"/>
    <col min="4101" max="4101" width="18.28515625" style="158" bestFit="1" customWidth="1"/>
    <col min="4102" max="4102" width="1.7109375" style="158" customWidth="1"/>
    <col min="4103" max="4103" width="13.5703125" style="158" customWidth="1"/>
    <col min="4104" max="4104" width="1.7109375" style="158" customWidth="1"/>
    <col min="4105" max="4105" width="10.85546875" style="158" bestFit="1" customWidth="1"/>
    <col min="4106" max="4106" width="1.7109375" style="158" customWidth="1"/>
    <col min="4107" max="4107" width="9.7109375" style="158" customWidth="1"/>
    <col min="4108" max="4108" width="1.7109375" style="158" customWidth="1"/>
    <col min="4109" max="4109" width="13.7109375" style="158" bestFit="1" customWidth="1"/>
    <col min="4110" max="4110" width="2.85546875" style="158" customWidth="1"/>
    <col min="4111" max="4111" width="9.7109375" style="158" customWidth="1"/>
    <col min="4112" max="4346" width="9.140625" style="158"/>
    <col min="4347" max="4347" width="26.85546875" style="158" customWidth="1"/>
    <col min="4348" max="4348" width="1.7109375" style="158" customWidth="1"/>
    <col min="4349" max="4349" width="13.7109375" style="158" customWidth="1"/>
    <col min="4350" max="4350" width="1.7109375" style="158" customWidth="1"/>
    <col min="4351" max="4351" width="9.7109375" style="158" customWidth="1"/>
    <col min="4352" max="4352" width="1.7109375" style="158" customWidth="1"/>
    <col min="4353" max="4353" width="11.42578125" style="158" customWidth="1"/>
    <col min="4354" max="4354" width="1.7109375" style="158" customWidth="1"/>
    <col min="4355" max="4355" width="13.7109375" style="158" bestFit="1" customWidth="1"/>
    <col min="4356" max="4356" width="1.7109375" style="158" customWidth="1"/>
    <col min="4357" max="4357" width="18.28515625" style="158" bestFit="1" customWidth="1"/>
    <col min="4358" max="4358" width="1.7109375" style="158" customWidth="1"/>
    <col min="4359" max="4359" width="13.5703125" style="158" customWidth="1"/>
    <col min="4360" max="4360" width="1.7109375" style="158" customWidth="1"/>
    <col min="4361" max="4361" width="10.85546875" style="158" bestFit="1" customWidth="1"/>
    <col min="4362" max="4362" width="1.7109375" style="158" customWidth="1"/>
    <col min="4363" max="4363" width="9.7109375" style="158" customWidth="1"/>
    <col min="4364" max="4364" width="1.7109375" style="158" customWidth="1"/>
    <col min="4365" max="4365" width="13.7109375" style="158" bestFit="1" customWidth="1"/>
    <col min="4366" max="4366" width="2.85546875" style="158" customWidth="1"/>
    <col min="4367" max="4367" width="9.7109375" style="158" customWidth="1"/>
    <col min="4368" max="4602" width="9.140625" style="158"/>
    <col min="4603" max="4603" width="26.85546875" style="158" customWidth="1"/>
    <col min="4604" max="4604" width="1.7109375" style="158" customWidth="1"/>
    <col min="4605" max="4605" width="13.7109375" style="158" customWidth="1"/>
    <col min="4606" max="4606" width="1.7109375" style="158" customWidth="1"/>
    <col min="4607" max="4607" width="9.7109375" style="158" customWidth="1"/>
    <col min="4608" max="4608" width="1.7109375" style="158" customWidth="1"/>
    <col min="4609" max="4609" width="11.42578125" style="158" customWidth="1"/>
    <col min="4610" max="4610" width="1.7109375" style="158" customWidth="1"/>
    <col min="4611" max="4611" width="13.7109375" style="158" bestFit="1" customWidth="1"/>
    <col min="4612" max="4612" width="1.7109375" style="158" customWidth="1"/>
    <col min="4613" max="4613" width="18.28515625" style="158" bestFit="1" customWidth="1"/>
    <col min="4614" max="4614" width="1.7109375" style="158" customWidth="1"/>
    <col min="4615" max="4615" width="13.5703125" style="158" customWidth="1"/>
    <col min="4616" max="4616" width="1.7109375" style="158" customWidth="1"/>
    <col min="4617" max="4617" width="10.85546875" style="158" bestFit="1" customWidth="1"/>
    <col min="4618" max="4618" width="1.7109375" style="158" customWidth="1"/>
    <col min="4619" max="4619" width="9.7109375" style="158" customWidth="1"/>
    <col min="4620" max="4620" width="1.7109375" style="158" customWidth="1"/>
    <col min="4621" max="4621" width="13.7109375" style="158" bestFit="1" customWidth="1"/>
    <col min="4622" max="4622" width="2.85546875" style="158" customWidth="1"/>
    <col min="4623" max="4623" width="9.7109375" style="158" customWidth="1"/>
    <col min="4624" max="4858" width="9.140625" style="158"/>
    <col min="4859" max="4859" width="26.85546875" style="158" customWidth="1"/>
    <col min="4860" max="4860" width="1.7109375" style="158" customWidth="1"/>
    <col min="4861" max="4861" width="13.7109375" style="158" customWidth="1"/>
    <col min="4862" max="4862" width="1.7109375" style="158" customWidth="1"/>
    <col min="4863" max="4863" width="9.7109375" style="158" customWidth="1"/>
    <col min="4864" max="4864" width="1.7109375" style="158" customWidth="1"/>
    <col min="4865" max="4865" width="11.42578125" style="158" customWidth="1"/>
    <col min="4866" max="4866" width="1.7109375" style="158" customWidth="1"/>
    <col min="4867" max="4867" width="13.7109375" style="158" bestFit="1" customWidth="1"/>
    <col min="4868" max="4868" width="1.7109375" style="158" customWidth="1"/>
    <col min="4869" max="4869" width="18.28515625" style="158" bestFit="1" customWidth="1"/>
    <col min="4870" max="4870" width="1.7109375" style="158" customWidth="1"/>
    <col min="4871" max="4871" width="13.5703125" style="158" customWidth="1"/>
    <col min="4872" max="4872" width="1.7109375" style="158" customWidth="1"/>
    <col min="4873" max="4873" width="10.85546875" style="158" bestFit="1" customWidth="1"/>
    <col min="4874" max="4874" width="1.7109375" style="158" customWidth="1"/>
    <col min="4875" max="4875" width="9.7109375" style="158" customWidth="1"/>
    <col min="4876" max="4876" width="1.7109375" style="158" customWidth="1"/>
    <col min="4877" max="4877" width="13.7109375" style="158" bestFit="1" customWidth="1"/>
    <col min="4878" max="4878" width="2.85546875" style="158" customWidth="1"/>
    <col min="4879" max="4879" width="9.7109375" style="158" customWidth="1"/>
    <col min="4880" max="5114" width="9.140625" style="158"/>
    <col min="5115" max="5115" width="26.85546875" style="158" customWidth="1"/>
    <col min="5116" max="5116" width="1.7109375" style="158" customWidth="1"/>
    <col min="5117" max="5117" width="13.7109375" style="158" customWidth="1"/>
    <col min="5118" max="5118" width="1.7109375" style="158" customWidth="1"/>
    <col min="5119" max="5119" width="9.7109375" style="158" customWidth="1"/>
    <col min="5120" max="5120" width="1.7109375" style="158" customWidth="1"/>
    <col min="5121" max="5121" width="11.42578125" style="158" customWidth="1"/>
    <col min="5122" max="5122" width="1.7109375" style="158" customWidth="1"/>
    <col min="5123" max="5123" width="13.7109375" style="158" bestFit="1" customWidth="1"/>
    <col min="5124" max="5124" width="1.7109375" style="158" customWidth="1"/>
    <col min="5125" max="5125" width="18.28515625" style="158" bestFit="1" customWidth="1"/>
    <col min="5126" max="5126" width="1.7109375" style="158" customWidth="1"/>
    <col min="5127" max="5127" width="13.5703125" style="158" customWidth="1"/>
    <col min="5128" max="5128" width="1.7109375" style="158" customWidth="1"/>
    <col min="5129" max="5129" width="10.85546875" style="158" bestFit="1" customWidth="1"/>
    <col min="5130" max="5130" width="1.7109375" style="158" customWidth="1"/>
    <col min="5131" max="5131" width="9.7109375" style="158" customWidth="1"/>
    <col min="5132" max="5132" width="1.7109375" style="158" customWidth="1"/>
    <col min="5133" max="5133" width="13.7109375" style="158" bestFit="1" customWidth="1"/>
    <col min="5134" max="5134" width="2.85546875" style="158" customWidth="1"/>
    <col min="5135" max="5135" width="9.7109375" style="158" customWidth="1"/>
    <col min="5136" max="5370" width="9.140625" style="158"/>
    <col min="5371" max="5371" width="26.85546875" style="158" customWidth="1"/>
    <col min="5372" max="5372" width="1.7109375" style="158" customWidth="1"/>
    <col min="5373" max="5373" width="13.7109375" style="158" customWidth="1"/>
    <col min="5374" max="5374" width="1.7109375" style="158" customWidth="1"/>
    <col min="5375" max="5375" width="9.7109375" style="158" customWidth="1"/>
    <col min="5376" max="5376" width="1.7109375" style="158" customWidth="1"/>
    <col min="5377" max="5377" width="11.42578125" style="158" customWidth="1"/>
    <col min="5378" max="5378" width="1.7109375" style="158" customWidth="1"/>
    <col min="5379" max="5379" width="13.7109375" style="158" bestFit="1" customWidth="1"/>
    <col min="5380" max="5380" width="1.7109375" style="158" customWidth="1"/>
    <col min="5381" max="5381" width="18.28515625" style="158" bestFit="1" customWidth="1"/>
    <col min="5382" max="5382" width="1.7109375" style="158" customWidth="1"/>
    <col min="5383" max="5383" width="13.5703125" style="158" customWidth="1"/>
    <col min="5384" max="5384" width="1.7109375" style="158" customWidth="1"/>
    <col min="5385" max="5385" width="10.85546875" style="158" bestFit="1" customWidth="1"/>
    <col min="5386" max="5386" width="1.7109375" style="158" customWidth="1"/>
    <col min="5387" max="5387" width="9.7109375" style="158" customWidth="1"/>
    <col min="5388" max="5388" width="1.7109375" style="158" customWidth="1"/>
    <col min="5389" max="5389" width="13.7109375" style="158" bestFit="1" customWidth="1"/>
    <col min="5390" max="5390" width="2.85546875" style="158" customWidth="1"/>
    <col min="5391" max="5391" width="9.7109375" style="158" customWidth="1"/>
    <col min="5392" max="5626" width="9.140625" style="158"/>
    <col min="5627" max="5627" width="26.85546875" style="158" customWidth="1"/>
    <col min="5628" max="5628" width="1.7109375" style="158" customWidth="1"/>
    <col min="5629" max="5629" width="13.7109375" style="158" customWidth="1"/>
    <col min="5630" max="5630" width="1.7109375" style="158" customWidth="1"/>
    <col min="5631" max="5631" width="9.7109375" style="158" customWidth="1"/>
    <col min="5632" max="5632" width="1.7109375" style="158" customWidth="1"/>
    <col min="5633" max="5633" width="11.42578125" style="158" customWidth="1"/>
    <col min="5634" max="5634" width="1.7109375" style="158" customWidth="1"/>
    <col min="5635" max="5635" width="13.7109375" style="158" bestFit="1" customWidth="1"/>
    <col min="5636" max="5636" width="1.7109375" style="158" customWidth="1"/>
    <col min="5637" max="5637" width="18.28515625" style="158" bestFit="1" customWidth="1"/>
    <col min="5638" max="5638" width="1.7109375" style="158" customWidth="1"/>
    <col min="5639" max="5639" width="13.5703125" style="158" customWidth="1"/>
    <col min="5640" max="5640" width="1.7109375" style="158" customWidth="1"/>
    <col min="5641" max="5641" width="10.85546875" style="158" bestFit="1" customWidth="1"/>
    <col min="5642" max="5642" width="1.7109375" style="158" customWidth="1"/>
    <col min="5643" max="5643" width="9.7109375" style="158" customWidth="1"/>
    <col min="5644" max="5644" width="1.7109375" style="158" customWidth="1"/>
    <col min="5645" max="5645" width="13.7109375" style="158" bestFit="1" customWidth="1"/>
    <col min="5646" max="5646" width="2.85546875" style="158" customWidth="1"/>
    <col min="5647" max="5647" width="9.7109375" style="158" customWidth="1"/>
    <col min="5648" max="5882" width="9.140625" style="158"/>
    <col min="5883" max="5883" width="26.85546875" style="158" customWidth="1"/>
    <col min="5884" max="5884" width="1.7109375" style="158" customWidth="1"/>
    <col min="5885" max="5885" width="13.7109375" style="158" customWidth="1"/>
    <col min="5886" max="5886" width="1.7109375" style="158" customWidth="1"/>
    <col min="5887" max="5887" width="9.7109375" style="158" customWidth="1"/>
    <col min="5888" max="5888" width="1.7109375" style="158" customWidth="1"/>
    <col min="5889" max="5889" width="11.42578125" style="158" customWidth="1"/>
    <col min="5890" max="5890" width="1.7109375" style="158" customWidth="1"/>
    <col min="5891" max="5891" width="13.7109375" style="158" bestFit="1" customWidth="1"/>
    <col min="5892" max="5892" width="1.7109375" style="158" customWidth="1"/>
    <col min="5893" max="5893" width="18.28515625" style="158" bestFit="1" customWidth="1"/>
    <col min="5894" max="5894" width="1.7109375" style="158" customWidth="1"/>
    <col min="5895" max="5895" width="13.5703125" style="158" customWidth="1"/>
    <col min="5896" max="5896" width="1.7109375" style="158" customWidth="1"/>
    <col min="5897" max="5897" width="10.85546875" style="158" bestFit="1" customWidth="1"/>
    <col min="5898" max="5898" width="1.7109375" style="158" customWidth="1"/>
    <col min="5899" max="5899" width="9.7109375" style="158" customWidth="1"/>
    <col min="5900" max="5900" width="1.7109375" style="158" customWidth="1"/>
    <col min="5901" max="5901" width="13.7109375" style="158" bestFit="1" customWidth="1"/>
    <col min="5902" max="5902" width="2.85546875" style="158" customWidth="1"/>
    <col min="5903" max="5903" width="9.7109375" style="158" customWidth="1"/>
    <col min="5904" max="6138" width="9.140625" style="158"/>
    <col min="6139" max="6139" width="26.85546875" style="158" customWidth="1"/>
    <col min="6140" max="6140" width="1.7109375" style="158" customWidth="1"/>
    <col min="6141" max="6141" width="13.7109375" style="158" customWidth="1"/>
    <col min="6142" max="6142" width="1.7109375" style="158" customWidth="1"/>
    <col min="6143" max="6143" width="9.7109375" style="158" customWidth="1"/>
    <col min="6144" max="6144" width="1.7109375" style="158" customWidth="1"/>
    <col min="6145" max="6145" width="11.42578125" style="158" customWidth="1"/>
    <col min="6146" max="6146" width="1.7109375" style="158" customWidth="1"/>
    <col min="6147" max="6147" width="13.7109375" style="158" bestFit="1" customWidth="1"/>
    <col min="6148" max="6148" width="1.7109375" style="158" customWidth="1"/>
    <col min="6149" max="6149" width="18.28515625" style="158" bestFit="1" customWidth="1"/>
    <col min="6150" max="6150" width="1.7109375" style="158" customWidth="1"/>
    <col min="6151" max="6151" width="13.5703125" style="158" customWidth="1"/>
    <col min="6152" max="6152" width="1.7109375" style="158" customWidth="1"/>
    <col min="6153" max="6153" width="10.85546875" style="158" bestFit="1" customWidth="1"/>
    <col min="6154" max="6154" width="1.7109375" style="158" customWidth="1"/>
    <col min="6155" max="6155" width="9.7109375" style="158" customWidth="1"/>
    <col min="6156" max="6156" width="1.7109375" style="158" customWidth="1"/>
    <col min="6157" max="6157" width="13.7109375" style="158" bestFit="1" customWidth="1"/>
    <col min="6158" max="6158" width="2.85546875" style="158" customWidth="1"/>
    <col min="6159" max="6159" width="9.7109375" style="158" customWidth="1"/>
    <col min="6160" max="6394" width="9.140625" style="158"/>
    <col min="6395" max="6395" width="26.85546875" style="158" customWidth="1"/>
    <col min="6396" max="6396" width="1.7109375" style="158" customWidth="1"/>
    <col min="6397" max="6397" width="13.7109375" style="158" customWidth="1"/>
    <col min="6398" max="6398" width="1.7109375" style="158" customWidth="1"/>
    <col min="6399" max="6399" width="9.7109375" style="158" customWidth="1"/>
    <col min="6400" max="6400" width="1.7109375" style="158" customWidth="1"/>
    <col min="6401" max="6401" width="11.42578125" style="158" customWidth="1"/>
    <col min="6402" max="6402" width="1.7109375" style="158" customWidth="1"/>
    <col min="6403" max="6403" width="13.7109375" style="158" bestFit="1" customWidth="1"/>
    <col min="6404" max="6404" width="1.7109375" style="158" customWidth="1"/>
    <col min="6405" max="6405" width="18.28515625" style="158" bestFit="1" customWidth="1"/>
    <col min="6406" max="6406" width="1.7109375" style="158" customWidth="1"/>
    <col min="6407" max="6407" width="13.5703125" style="158" customWidth="1"/>
    <col min="6408" max="6408" width="1.7109375" style="158" customWidth="1"/>
    <col min="6409" max="6409" width="10.85546875" style="158" bestFit="1" customWidth="1"/>
    <col min="6410" max="6410" width="1.7109375" style="158" customWidth="1"/>
    <col min="6411" max="6411" width="9.7109375" style="158" customWidth="1"/>
    <col min="6412" max="6412" width="1.7109375" style="158" customWidth="1"/>
    <col min="6413" max="6413" width="13.7109375" style="158" bestFit="1" customWidth="1"/>
    <col min="6414" max="6414" width="2.85546875" style="158" customWidth="1"/>
    <col min="6415" max="6415" width="9.7109375" style="158" customWidth="1"/>
    <col min="6416" max="6650" width="9.140625" style="158"/>
    <col min="6651" max="6651" width="26.85546875" style="158" customWidth="1"/>
    <col min="6652" max="6652" width="1.7109375" style="158" customWidth="1"/>
    <col min="6653" max="6653" width="13.7109375" style="158" customWidth="1"/>
    <col min="6654" max="6654" width="1.7109375" style="158" customWidth="1"/>
    <col min="6655" max="6655" width="9.7109375" style="158" customWidth="1"/>
    <col min="6656" max="6656" width="1.7109375" style="158" customWidth="1"/>
    <col min="6657" max="6657" width="11.42578125" style="158" customWidth="1"/>
    <col min="6658" max="6658" width="1.7109375" style="158" customWidth="1"/>
    <col min="6659" max="6659" width="13.7109375" style="158" bestFit="1" customWidth="1"/>
    <col min="6660" max="6660" width="1.7109375" style="158" customWidth="1"/>
    <col min="6661" max="6661" width="18.28515625" style="158" bestFit="1" customWidth="1"/>
    <col min="6662" max="6662" width="1.7109375" style="158" customWidth="1"/>
    <col min="6663" max="6663" width="13.5703125" style="158" customWidth="1"/>
    <col min="6664" max="6664" width="1.7109375" style="158" customWidth="1"/>
    <col min="6665" max="6665" width="10.85546875" style="158" bestFit="1" customWidth="1"/>
    <col min="6666" max="6666" width="1.7109375" style="158" customWidth="1"/>
    <col min="6667" max="6667" width="9.7109375" style="158" customWidth="1"/>
    <col min="6668" max="6668" width="1.7109375" style="158" customWidth="1"/>
    <col min="6669" max="6669" width="13.7109375" style="158" bestFit="1" customWidth="1"/>
    <col min="6670" max="6670" width="2.85546875" style="158" customWidth="1"/>
    <col min="6671" max="6671" width="9.7109375" style="158" customWidth="1"/>
    <col min="6672" max="6906" width="9.140625" style="158"/>
    <col min="6907" max="6907" width="26.85546875" style="158" customWidth="1"/>
    <col min="6908" max="6908" width="1.7109375" style="158" customWidth="1"/>
    <col min="6909" max="6909" width="13.7109375" style="158" customWidth="1"/>
    <col min="6910" max="6910" width="1.7109375" style="158" customWidth="1"/>
    <col min="6911" max="6911" width="9.7109375" style="158" customWidth="1"/>
    <col min="6912" max="6912" width="1.7109375" style="158" customWidth="1"/>
    <col min="6913" max="6913" width="11.42578125" style="158" customWidth="1"/>
    <col min="6914" max="6914" width="1.7109375" style="158" customWidth="1"/>
    <col min="6915" max="6915" width="13.7109375" style="158" bestFit="1" customWidth="1"/>
    <col min="6916" max="6916" width="1.7109375" style="158" customWidth="1"/>
    <col min="6917" max="6917" width="18.28515625" style="158" bestFit="1" customWidth="1"/>
    <col min="6918" max="6918" width="1.7109375" style="158" customWidth="1"/>
    <col min="6919" max="6919" width="13.5703125" style="158" customWidth="1"/>
    <col min="6920" max="6920" width="1.7109375" style="158" customWidth="1"/>
    <col min="6921" max="6921" width="10.85546875" style="158" bestFit="1" customWidth="1"/>
    <col min="6922" max="6922" width="1.7109375" style="158" customWidth="1"/>
    <col min="6923" max="6923" width="9.7109375" style="158" customWidth="1"/>
    <col min="6924" max="6924" width="1.7109375" style="158" customWidth="1"/>
    <col min="6925" max="6925" width="13.7109375" style="158" bestFit="1" customWidth="1"/>
    <col min="6926" max="6926" width="2.85546875" style="158" customWidth="1"/>
    <col min="6927" max="6927" width="9.7109375" style="158" customWidth="1"/>
    <col min="6928" max="7162" width="9.140625" style="158"/>
    <col min="7163" max="7163" width="26.85546875" style="158" customWidth="1"/>
    <col min="7164" max="7164" width="1.7109375" style="158" customWidth="1"/>
    <col min="7165" max="7165" width="13.7109375" style="158" customWidth="1"/>
    <col min="7166" max="7166" width="1.7109375" style="158" customWidth="1"/>
    <col min="7167" max="7167" width="9.7109375" style="158" customWidth="1"/>
    <col min="7168" max="7168" width="1.7109375" style="158" customWidth="1"/>
    <col min="7169" max="7169" width="11.42578125" style="158" customWidth="1"/>
    <col min="7170" max="7170" width="1.7109375" style="158" customWidth="1"/>
    <col min="7171" max="7171" width="13.7109375" style="158" bestFit="1" customWidth="1"/>
    <col min="7172" max="7172" width="1.7109375" style="158" customWidth="1"/>
    <col min="7173" max="7173" width="18.28515625" style="158" bestFit="1" customWidth="1"/>
    <col min="7174" max="7174" width="1.7109375" style="158" customWidth="1"/>
    <col min="7175" max="7175" width="13.5703125" style="158" customWidth="1"/>
    <col min="7176" max="7176" width="1.7109375" style="158" customWidth="1"/>
    <col min="7177" max="7177" width="10.85546875" style="158" bestFit="1" customWidth="1"/>
    <col min="7178" max="7178" width="1.7109375" style="158" customWidth="1"/>
    <col min="7179" max="7179" width="9.7109375" style="158" customWidth="1"/>
    <col min="7180" max="7180" width="1.7109375" style="158" customWidth="1"/>
    <col min="7181" max="7181" width="13.7109375" style="158" bestFit="1" customWidth="1"/>
    <col min="7182" max="7182" width="2.85546875" style="158" customWidth="1"/>
    <col min="7183" max="7183" width="9.7109375" style="158" customWidth="1"/>
    <col min="7184" max="7418" width="9.140625" style="158"/>
    <col min="7419" max="7419" width="26.85546875" style="158" customWidth="1"/>
    <col min="7420" max="7420" width="1.7109375" style="158" customWidth="1"/>
    <col min="7421" max="7421" width="13.7109375" style="158" customWidth="1"/>
    <col min="7422" max="7422" width="1.7109375" style="158" customWidth="1"/>
    <col min="7423" max="7423" width="9.7109375" style="158" customWidth="1"/>
    <col min="7424" max="7424" width="1.7109375" style="158" customWidth="1"/>
    <col min="7425" max="7425" width="11.42578125" style="158" customWidth="1"/>
    <col min="7426" max="7426" width="1.7109375" style="158" customWidth="1"/>
    <col min="7427" max="7427" width="13.7109375" style="158" bestFit="1" customWidth="1"/>
    <col min="7428" max="7428" width="1.7109375" style="158" customWidth="1"/>
    <col min="7429" max="7429" width="18.28515625" style="158" bestFit="1" customWidth="1"/>
    <col min="7430" max="7430" width="1.7109375" style="158" customWidth="1"/>
    <col min="7431" max="7431" width="13.5703125" style="158" customWidth="1"/>
    <col min="7432" max="7432" width="1.7109375" style="158" customWidth="1"/>
    <col min="7433" max="7433" width="10.85546875" style="158" bestFit="1" customWidth="1"/>
    <col min="7434" max="7434" width="1.7109375" style="158" customWidth="1"/>
    <col min="7435" max="7435" width="9.7109375" style="158" customWidth="1"/>
    <col min="7436" max="7436" width="1.7109375" style="158" customWidth="1"/>
    <col min="7437" max="7437" width="13.7109375" style="158" bestFit="1" customWidth="1"/>
    <col min="7438" max="7438" width="2.85546875" style="158" customWidth="1"/>
    <col min="7439" max="7439" width="9.7109375" style="158" customWidth="1"/>
    <col min="7440" max="7674" width="9.140625" style="158"/>
    <col min="7675" max="7675" width="26.85546875" style="158" customWidth="1"/>
    <col min="7676" max="7676" width="1.7109375" style="158" customWidth="1"/>
    <col min="7677" max="7677" width="13.7109375" style="158" customWidth="1"/>
    <col min="7678" max="7678" width="1.7109375" style="158" customWidth="1"/>
    <col min="7679" max="7679" width="9.7109375" style="158" customWidth="1"/>
    <col min="7680" max="7680" width="1.7109375" style="158" customWidth="1"/>
    <col min="7681" max="7681" width="11.42578125" style="158" customWidth="1"/>
    <col min="7682" max="7682" width="1.7109375" style="158" customWidth="1"/>
    <col min="7683" max="7683" width="13.7109375" style="158" bestFit="1" customWidth="1"/>
    <col min="7684" max="7684" width="1.7109375" style="158" customWidth="1"/>
    <col min="7685" max="7685" width="18.28515625" style="158" bestFit="1" customWidth="1"/>
    <col min="7686" max="7686" width="1.7109375" style="158" customWidth="1"/>
    <col min="7687" max="7687" width="13.5703125" style="158" customWidth="1"/>
    <col min="7688" max="7688" width="1.7109375" style="158" customWidth="1"/>
    <col min="7689" max="7689" width="10.85546875" style="158" bestFit="1" customWidth="1"/>
    <col min="7690" max="7690" width="1.7109375" style="158" customWidth="1"/>
    <col min="7691" max="7691" width="9.7109375" style="158" customWidth="1"/>
    <col min="7692" max="7692" width="1.7109375" style="158" customWidth="1"/>
    <col min="7693" max="7693" width="13.7109375" style="158" bestFit="1" customWidth="1"/>
    <col min="7694" max="7694" width="2.85546875" style="158" customWidth="1"/>
    <col min="7695" max="7695" width="9.7109375" style="158" customWidth="1"/>
    <col min="7696" max="7930" width="9.140625" style="158"/>
    <col min="7931" max="7931" width="26.85546875" style="158" customWidth="1"/>
    <col min="7932" max="7932" width="1.7109375" style="158" customWidth="1"/>
    <col min="7933" max="7933" width="13.7109375" style="158" customWidth="1"/>
    <col min="7934" max="7934" width="1.7109375" style="158" customWidth="1"/>
    <col min="7935" max="7935" width="9.7109375" style="158" customWidth="1"/>
    <col min="7936" max="7936" width="1.7109375" style="158" customWidth="1"/>
    <col min="7937" max="7937" width="11.42578125" style="158" customWidth="1"/>
    <col min="7938" max="7938" width="1.7109375" style="158" customWidth="1"/>
    <col min="7939" max="7939" width="13.7109375" style="158" bestFit="1" customWidth="1"/>
    <col min="7940" max="7940" width="1.7109375" style="158" customWidth="1"/>
    <col min="7941" max="7941" width="18.28515625" style="158" bestFit="1" customWidth="1"/>
    <col min="7942" max="7942" width="1.7109375" style="158" customWidth="1"/>
    <col min="7943" max="7943" width="13.5703125" style="158" customWidth="1"/>
    <col min="7944" max="7944" width="1.7109375" style="158" customWidth="1"/>
    <col min="7945" max="7945" width="10.85546875" style="158" bestFit="1" customWidth="1"/>
    <col min="7946" max="7946" width="1.7109375" style="158" customWidth="1"/>
    <col min="7947" max="7947" width="9.7109375" style="158" customWidth="1"/>
    <col min="7948" max="7948" width="1.7109375" style="158" customWidth="1"/>
    <col min="7949" max="7949" width="13.7109375" style="158" bestFit="1" customWidth="1"/>
    <col min="7950" max="7950" width="2.85546875" style="158" customWidth="1"/>
    <col min="7951" max="7951" width="9.7109375" style="158" customWidth="1"/>
    <col min="7952" max="8186" width="9.140625" style="158"/>
    <col min="8187" max="8187" width="26.85546875" style="158" customWidth="1"/>
    <col min="8188" max="8188" width="1.7109375" style="158" customWidth="1"/>
    <col min="8189" max="8189" width="13.7109375" style="158" customWidth="1"/>
    <col min="8190" max="8190" width="1.7109375" style="158" customWidth="1"/>
    <col min="8191" max="8191" width="9.7109375" style="158" customWidth="1"/>
    <col min="8192" max="8192" width="1.7109375" style="158" customWidth="1"/>
    <col min="8193" max="8193" width="11.42578125" style="158" customWidth="1"/>
    <col min="8194" max="8194" width="1.7109375" style="158" customWidth="1"/>
    <col min="8195" max="8195" width="13.7109375" style="158" bestFit="1" customWidth="1"/>
    <col min="8196" max="8196" width="1.7109375" style="158" customWidth="1"/>
    <col min="8197" max="8197" width="18.28515625" style="158" bestFit="1" customWidth="1"/>
    <col min="8198" max="8198" width="1.7109375" style="158" customWidth="1"/>
    <col min="8199" max="8199" width="13.5703125" style="158" customWidth="1"/>
    <col min="8200" max="8200" width="1.7109375" style="158" customWidth="1"/>
    <col min="8201" max="8201" width="10.85546875" style="158" bestFit="1" customWidth="1"/>
    <col min="8202" max="8202" width="1.7109375" style="158" customWidth="1"/>
    <col min="8203" max="8203" width="9.7109375" style="158" customWidth="1"/>
    <col min="8204" max="8204" width="1.7109375" style="158" customWidth="1"/>
    <col min="8205" max="8205" width="13.7109375" style="158" bestFit="1" customWidth="1"/>
    <col min="8206" max="8206" width="2.85546875" style="158" customWidth="1"/>
    <col min="8207" max="8207" width="9.7109375" style="158" customWidth="1"/>
    <col min="8208" max="8442" width="9.140625" style="158"/>
    <col min="8443" max="8443" width="26.85546875" style="158" customWidth="1"/>
    <col min="8444" max="8444" width="1.7109375" style="158" customWidth="1"/>
    <col min="8445" max="8445" width="13.7109375" style="158" customWidth="1"/>
    <col min="8446" max="8446" width="1.7109375" style="158" customWidth="1"/>
    <col min="8447" max="8447" width="9.7109375" style="158" customWidth="1"/>
    <col min="8448" max="8448" width="1.7109375" style="158" customWidth="1"/>
    <col min="8449" max="8449" width="11.42578125" style="158" customWidth="1"/>
    <col min="8450" max="8450" width="1.7109375" style="158" customWidth="1"/>
    <col min="8451" max="8451" width="13.7109375" style="158" bestFit="1" customWidth="1"/>
    <col min="8452" max="8452" width="1.7109375" style="158" customWidth="1"/>
    <col min="8453" max="8453" width="18.28515625" style="158" bestFit="1" customWidth="1"/>
    <col min="8454" max="8454" width="1.7109375" style="158" customWidth="1"/>
    <col min="8455" max="8455" width="13.5703125" style="158" customWidth="1"/>
    <col min="8456" max="8456" width="1.7109375" style="158" customWidth="1"/>
    <col min="8457" max="8457" width="10.85546875" style="158" bestFit="1" customWidth="1"/>
    <col min="8458" max="8458" width="1.7109375" style="158" customWidth="1"/>
    <col min="8459" max="8459" width="9.7109375" style="158" customWidth="1"/>
    <col min="8460" max="8460" width="1.7109375" style="158" customWidth="1"/>
    <col min="8461" max="8461" width="13.7109375" style="158" bestFit="1" customWidth="1"/>
    <col min="8462" max="8462" width="2.85546875" style="158" customWidth="1"/>
    <col min="8463" max="8463" width="9.7109375" style="158" customWidth="1"/>
    <col min="8464" max="8698" width="9.140625" style="158"/>
    <col min="8699" max="8699" width="26.85546875" style="158" customWidth="1"/>
    <col min="8700" max="8700" width="1.7109375" style="158" customWidth="1"/>
    <col min="8701" max="8701" width="13.7109375" style="158" customWidth="1"/>
    <col min="8702" max="8702" width="1.7109375" style="158" customWidth="1"/>
    <col min="8703" max="8703" width="9.7109375" style="158" customWidth="1"/>
    <col min="8704" max="8704" width="1.7109375" style="158" customWidth="1"/>
    <col min="8705" max="8705" width="11.42578125" style="158" customWidth="1"/>
    <col min="8706" max="8706" width="1.7109375" style="158" customWidth="1"/>
    <col min="8707" max="8707" width="13.7109375" style="158" bestFit="1" customWidth="1"/>
    <col min="8708" max="8708" width="1.7109375" style="158" customWidth="1"/>
    <col min="8709" max="8709" width="18.28515625" style="158" bestFit="1" customWidth="1"/>
    <col min="8710" max="8710" width="1.7109375" style="158" customWidth="1"/>
    <col min="8711" max="8711" width="13.5703125" style="158" customWidth="1"/>
    <col min="8712" max="8712" width="1.7109375" style="158" customWidth="1"/>
    <col min="8713" max="8713" width="10.85546875" style="158" bestFit="1" customWidth="1"/>
    <col min="8714" max="8714" width="1.7109375" style="158" customWidth="1"/>
    <col min="8715" max="8715" width="9.7109375" style="158" customWidth="1"/>
    <col min="8716" max="8716" width="1.7109375" style="158" customWidth="1"/>
    <col min="8717" max="8717" width="13.7109375" style="158" bestFit="1" customWidth="1"/>
    <col min="8718" max="8718" width="2.85546875" style="158" customWidth="1"/>
    <col min="8719" max="8719" width="9.7109375" style="158" customWidth="1"/>
    <col min="8720" max="8954" width="9.140625" style="158"/>
    <col min="8955" max="8955" width="26.85546875" style="158" customWidth="1"/>
    <col min="8956" max="8956" width="1.7109375" style="158" customWidth="1"/>
    <col min="8957" max="8957" width="13.7109375" style="158" customWidth="1"/>
    <col min="8958" max="8958" width="1.7109375" style="158" customWidth="1"/>
    <col min="8959" max="8959" width="9.7109375" style="158" customWidth="1"/>
    <col min="8960" max="8960" width="1.7109375" style="158" customWidth="1"/>
    <col min="8961" max="8961" width="11.42578125" style="158" customWidth="1"/>
    <col min="8962" max="8962" width="1.7109375" style="158" customWidth="1"/>
    <col min="8963" max="8963" width="13.7109375" style="158" bestFit="1" customWidth="1"/>
    <col min="8964" max="8964" width="1.7109375" style="158" customWidth="1"/>
    <col min="8965" max="8965" width="18.28515625" style="158" bestFit="1" customWidth="1"/>
    <col min="8966" max="8966" width="1.7109375" style="158" customWidth="1"/>
    <col min="8967" max="8967" width="13.5703125" style="158" customWidth="1"/>
    <col min="8968" max="8968" width="1.7109375" style="158" customWidth="1"/>
    <col min="8969" max="8969" width="10.85546875" style="158" bestFit="1" customWidth="1"/>
    <col min="8970" max="8970" width="1.7109375" style="158" customWidth="1"/>
    <col min="8971" max="8971" width="9.7109375" style="158" customWidth="1"/>
    <col min="8972" max="8972" width="1.7109375" style="158" customWidth="1"/>
    <col min="8973" max="8973" width="13.7109375" style="158" bestFit="1" customWidth="1"/>
    <col min="8974" max="8974" width="2.85546875" style="158" customWidth="1"/>
    <col min="8975" max="8975" width="9.7109375" style="158" customWidth="1"/>
    <col min="8976" max="9210" width="9.140625" style="158"/>
    <col min="9211" max="9211" width="26.85546875" style="158" customWidth="1"/>
    <col min="9212" max="9212" width="1.7109375" style="158" customWidth="1"/>
    <col min="9213" max="9213" width="13.7109375" style="158" customWidth="1"/>
    <col min="9214" max="9214" width="1.7109375" style="158" customWidth="1"/>
    <col min="9215" max="9215" width="9.7109375" style="158" customWidth="1"/>
    <col min="9216" max="9216" width="1.7109375" style="158" customWidth="1"/>
    <col min="9217" max="9217" width="11.42578125" style="158" customWidth="1"/>
    <col min="9218" max="9218" width="1.7109375" style="158" customWidth="1"/>
    <col min="9219" max="9219" width="13.7109375" style="158" bestFit="1" customWidth="1"/>
    <col min="9220" max="9220" width="1.7109375" style="158" customWidth="1"/>
    <col min="9221" max="9221" width="18.28515625" style="158" bestFit="1" customWidth="1"/>
    <col min="9222" max="9222" width="1.7109375" style="158" customWidth="1"/>
    <col min="9223" max="9223" width="13.5703125" style="158" customWidth="1"/>
    <col min="9224" max="9224" width="1.7109375" style="158" customWidth="1"/>
    <col min="9225" max="9225" width="10.85546875" style="158" bestFit="1" customWidth="1"/>
    <col min="9226" max="9226" width="1.7109375" style="158" customWidth="1"/>
    <col min="9227" max="9227" width="9.7109375" style="158" customWidth="1"/>
    <col min="9228" max="9228" width="1.7109375" style="158" customWidth="1"/>
    <col min="9229" max="9229" width="13.7109375" style="158" bestFit="1" customWidth="1"/>
    <col min="9230" max="9230" width="2.85546875" style="158" customWidth="1"/>
    <col min="9231" max="9231" width="9.7109375" style="158" customWidth="1"/>
    <col min="9232" max="9466" width="9.140625" style="158"/>
    <col min="9467" max="9467" width="26.85546875" style="158" customWidth="1"/>
    <col min="9468" max="9468" width="1.7109375" style="158" customWidth="1"/>
    <col min="9469" max="9469" width="13.7109375" style="158" customWidth="1"/>
    <col min="9470" max="9470" width="1.7109375" style="158" customWidth="1"/>
    <col min="9471" max="9471" width="9.7109375" style="158" customWidth="1"/>
    <col min="9472" max="9472" width="1.7109375" style="158" customWidth="1"/>
    <col min="9473" max="9473" width="11.42578125" style="158" customWidth="1"/>
    <col min="9474" max="9474" width="1.7109375" style="158" customWidth="1"/>
    <col min="9475" max="9475" width="13.7109375" style="158" bestFit="1" customWidth="1"/>
    <col min="9476" max="9476" width="1.7109375" style="158" customWidth="1"/>
    <col min="9477" max="9477" width="18.28515625" style="158" bestFit="1" customWidth="1"/>
    <col min="9478" max="9478" width="1.7109375" style="158" customWidth="1"/>
    <col min="9479" max="9479" width="13.5703125" style="158" customWidth="1"/>
    <col min="9480" max="9480" width="1.7109375" style="158" customWidth="1"/>
    <col min="9481" max="9481" width="10.85546875" style="158" bestFit="1" customWidth="1"/>
    <col min="9482" max="9482" width="1.7109375" style="158" customWidth="1"/>
    <col min="9483" max="9483" width="9.7109375" style="158" customWidth="1"/>
    <col min="9484" max="9484" width="1.7109375" style="158" customWidth="1"/>
    <col min="9485" max="9485" width="13.7109375" style="158" bestFit="1" customWidth="1"/>
    <col min="9486" max="9486" width="2.85546875" style="158" customWidth="1"/>
    <col min="9487" max="9487" width="9.7109375" style="158" customWidth="1"/>
    <col min="9488" max="9722" width="9.140625" style="158"/>
    <col min="9723" max="9723" width="26.85546875" style="158" customWidth="1"/>
    <col min="9724" max="9724" width="1.7109375" style="158" customWidth="1"/>
    <col min="9725" max="9725" width="13.7109375" style="158" customWidth="1"/>
    <col min="9726" max="9726" width="1.7109375" style="158" customWidth="1"/>
    <col min="9727" max="9727" width="9.7109375" style="158" customWidth="1"/>
    <col min="9728" max="9728" width="1.7109375" style="158" customWidth="1"/>
    <col min="9729" max="9729" width="11.42578125" style="158" customWidth="1"/>
    <col min="9730" max="9730" width="1.7109375" style="158" customWidth="1"/>
    <col min="9731" max="9731" width="13.7109375" style="158" bestFit="1" customWidth="1"/>
    <col min="9732" max="9732" width="1.7109375" style="158" customWidth="1"/>
    <col min="9733" max="9733" width="18.28515625" style="158" bestFit="1" customWidth="1"/>
    <col min="9734" max="9734" width="1.7109375" style="158" customWidth="1"/>
    <col min="9735" max="9735" width="13.5703125" style="158" customWidth="1"/>
    <col min="9736" max="9736" width="1.7109375" style="158" customWidth="1"/>
    <col min="9737" max="9737" width="10.85546875" style="158" bestFit="1" customWidth="1"/>
    <col min="9738" max="9738" width="1.7109375" style="158" customWidth="1"/>
    <col min="9739" max="9739" width="9.7109375" style="158" customWidth="1"/>
    <col min="9740" max="9740" width="1.7109375" style="158" customWidth="1"/>
    <col min="9741" max="9741" width="13.7109375" style="158" bestFit="1" customWidth="1"/>
    <col min="9742" max="9742" width="2.85546875" style="158" customWidth="1"/>
    <col min="9743" max="9743" width="9.7109375" style="158" customWidth="1"/>
    <col min="9744" max="9978" width="9.140625" style="158"/>
    <col min="9979" max="9979" width="26.85546875" style="158" customWidth="1"/>
    <col min="9980" max="9980" width="1.7109375" style="158" customWidth="1"/>
    <col min="9981" max="9981" width="13.7109375" style="158" customWidth="1"/>
    <col min="9982" max="9982" width="1.7109375" style="158" customWidth="1"/>
    <col min="9983" max="9983" width="9.7109375" style="158" customWidth="1"/>
    <col min="9984" max="9984" width="1.7109375" style="158" customWidth="1"/>
    <col min="9985" max="9985" width="11.42578125" style="158" customWidth="1"/>
    <col min="9986" max="9986" width="1.7109375" style="158" customWidth="1"/>
    <col min="9987" max="9987" width="13.7109375" style="158" bestFit="1" customWidth="1"/>
    <col min="9988" max="9988" width="1.7109375" style="158" customWidth="1"/>
    <col min="9989" max="9989" width="18.28515625" style="158" bestFit="1" customWidth="1"/>
    <col min="9990" max="9990" width="1.7109375" style="158" customWidth="1"/>
    <col min="9991" max="9991" width="13.5703125" style="158" customWidth="1"/>
    <col min="9992" max="9992" width="1.7109375" style="158" customWidth="1"/>
    <col min="9993" max="9993" width="10.85546875" style="158" bestFit="1" customWidth="1"/>
    <col min="9994" max="9994" width="1.7109375" style="158" customWidth="1"/>
    <col min="9995" max="9995" width="9.7109375" style="158" customWidth="1"/>
    <col min="9996" max="9996" width="1.7109375" style="158" customWidth="1"/>
    <col min="9997" max="9997" width="13.7109375" style="158" bestFit="1" customWidth="1"/>
    <col min="9998" max="9998" width="2.85546875" style="158" customWidth="1"/>
    <col min="9999" max="9999" width="9.7109375" style="158" customWidth="1"/>
    <col min="10000" max="10234" width="9.140625" style="158"/>
    <col min="10235" max="10235" width="26.85546875" style="158" customWidth="1"/>
    <col min="10236" max="10236" width="1.7109375" style="158" customWidth="1"/>
    <col min="10237" max="10237" width="13.7109375" style="158" customWidth="1"/>
    <col min="10238" max="10238" width="1.7109375" style="158" customWidth="1"/>
    <col min="10239" max="10239" width="9.7109375" style="158" customWidth="1"/>
    <col min="10240" max="10240" width="1.7109375" style="158" customWidth="1"/>
    <col min="10241" max="10241" width="11.42578125" style="158" customWidth="1"/>
    <col min="10242" max="10242" width="1.7109375" style="158" customWidth="1"/>
    <col min="10243" max="10243" width="13.7109375" style="158" bestFit="1" customWidth="1"/>
    <col min="10244" max="10244" width="1.7109375" style="158" customWidth="1"/>
    <col min="10245" max="10245" width="18.28515625" style="158" bestFit="1" customWidth="1"/>
    <col min="10246" max="10246" width="1.7109375" style="158" customWidth="1"/>
    <col min="10247" max="10247" width="13.5703125" style="158" customWidth="1"/>
    <col min="10248" max="10248" width="1.7109375" style="158" customWidth="1"/>
    <col min="10249" max="10249" width="10.85546875" style="158" bestFit="1" customWidth="1"/>
    <col min="10250" max="10250" width="1.7109375" style="158" customWidth="1"/>
    <col min="10251" max="10251" width="9.7109375" style="158" customWidth="1"/>
    <col min="10252" max="10252" width="1.7109375" style="158" customWidth="1"/>
    <col min="10253" max="10253" width="13.7109375" style="158" bestFit="1" customWidth="1"/>
    <col min="10254" max="10254" width="2.85546875" style="158" customWidth="1"/>
    <col min="10255" max="10255" width="9.7109375" style="158" customWidth="1"/>
    <col min="10256" max="10490" width="9.140625" style="158"/>
    <col min="10491" max="10491" width="26.85546875" style="158" customWidth="1"/>
    <col min="10492" max="10492" width="1.7109375" style="158" customWidth="1"/>
    <col min="10493" max="10493" width="13.7109375" style="158" customWidth="1"/>
    <col min="10494" max="10494" width="1.7109375" style="158" customWidth="1"/>
    <col min="10495" max="10495" width="9.7109375" style="158" customWidth="1"/>
    <col min="10496" max="10496" width="1.7109375" style="158" customWidth="1"/>
    <col min="10497" max="10497" width="11.42578125" style="158" customWidth="1"/>
    <col min="10498" max="10498" width="1.7109375" style="158" customWidth="1"/>
    <col min="10499" max="10499" width="13.7109375" style="158" bestFit="1" customWidth="1"/>
    <col min="10500" max="10500" width="1.7109375" style="158" customWidth="1"/>
    <col min="10501" max="10501" width="18.28515625" style="158" bestFit="1" customWidth="1"/>
    <col min="10502" max="10502" width="1.7109375" style="158" customWidth="1"/>
    <col min="10503" max="10503" width="13.5703125" style="158" customWidth="1"/>
    <col min="10504" max="10504" width="1.7109375" style="158" customWidth="1"/>
    <col min="10505" max="10505" width="10.85546875" style="158" bestFit="1" customWidth="1"/>
    <col min="10506" max="10506" width="1.7109375" style="158" customWidth="1"/>
    <col min="10507" max="10507" width="9.7109375" style="158" customWidth="1"/>
    <col min="10508" max="10508" width="1.7109375" style="158" customWidth="1"/>
    <col min="10509" max="10509" width="13.7109375" style="158" bestFit="1" customWidth="1"/>
    <col min="10510" max="10510" width="2.85546875" style="158" customWidth="1"/>
    <col min="10511" max="10511" width="9.7109375" style="158" customWidth="1"/>
    <col min="10512" max="10746" width="9.140625" style="158"/>
    <col min="10747" max="10747" width="26.85546875" style="158" customWidth="1"/>
    <col min="10748" max="10748" width="1.7109375" style="158" customWidth="1"/>
    <col min="10749" max="10749" width="13.7109375" style="158" customWidth="1"/>
    <col min="10750" max="10750" width="1.7109375" style="158" customWidth="1"/>
    <col min="10751" max="10751" width="9.7109375" style="158" customWidth="1"/>
    <col min="10752" max="10752" width="1.7109375" style="158" customWidth="1"/>
    <col min="10753" max="10753" width="11.42578125" style="158" customWidth="1"/>
    <col min="10754" max="10754" width="1.7109375" style="158" customWidth="1"/>
    <col min="10755" max="10755" width="13.7109375" style="158" bestFit="1" customWidth="1"/>
    <col min="10756" max="10756" width="1.7109375" style="158" customWidth="1"/>
    <col min="10757" max="10757" width="18.28515625" style="158" bestFit="1" customWidth="1"/>
    <col min="10758" max="10758" width="1.7109375" style="158" customWidth="1"/>
    <col min="10759" max="10759" width="13.5703125" style="158" customWidth="1"/>
    <col min="10760" max="10760" width="1.7109375" style="158" customWidth="1"/>
    <col min="10761" max="10761" width="10.85546875" style="158" bestFit="1" customWidth="1"/>
    <col min="10762" max="10762" width="1.7109375" style="158" customWidth="1"/>
    <col min="10763" max="10763" width="9.7109375" style="158" customWidth="1"/>
    <col min="10764" max="10764" width="1.7109375" style="158" customWidth="1"/>
    <col min="10765" max="10765" width="13.7109375" style="158" bestFit="1" customWidth="1"/>
    <col min="10766" max="10766" width="2.85546875" style="158" customWidth="1"/>
    <col min="10767" max="10767" width="9.7109375" style="158" customWidth="1"/>
    <col min="10768" max="11002" width="9.140625" style="158"/>
    <col min="11003" max="11003" width="26.85546875" style="158" customWidth="1"/>
    <col min="11004" max="11004" width="1.7109375" style="158" customWidth="1"/>
    <col min="11005" max="11005" width="13.7109375" style="158" customWidth="1"/>
    <col min="11006" max="11006" width="1.7109375" style="158" customWidth="1"/>
    <col min="11007" max="11007" width="9.7109375" style="158" customWidth="1"/>
    <col min="11008" max="11008" width="1.7109375" style="158" customWidth="1"/>
    <col min="11009" max="11009" width="11.42578125" style="158" customWidth="1"/>
    <col min="11010" max="11010" width="1.7109375" style="158" customWidth="1"/>
    <col min="11011" max="11011" width="13.7109375" style="158" bestFit="1" customWidth="1"/>
    <col min="11012" max="11012" width="1.7109375" style="158" customWidth="1"/>
    <col min="11013" max="11013" width="18.28515625" style="158" bestFit="1" customWidth="1"/>
    <col min="11014" max="11014" width="1.7109375" style="158" customWidth="1"/>
    <col min="11015" max="11015" width="13.5703125" style="158" customWidth="1"/>
    <col min="11016" max="11016" width="1.7109375" style="158" customWidth="1"/>
    <col min="11017" max="11017" width="10.85546875" style="158" bestFit="1" customWidth="1"/>
    <col min="11018" max="11018" width="1.7109375" style="158" customWidth="1"/>
    <col min="11019" max="11019" width="9.7109375" style="158" customWidth="1"/>
    <col min="11020" max="11020" width="1.7109375" style="158" customWidth="1"/>
    <col min="11021" max="11021" width="13.7109375" style="158" bestFit="1" customWidth="1"/>
    <col min="11022" max="11022" width="2.85546875" style="158" customWidth="1"/>
    <col min="11023" max="11023" width="9.7109375" style="158" customWidth="1"/>
    <col min="11024" max="11258" width="9.140625" style="158"/>
    <col min="11259" max="11259" width="26.85546875" style="158" customWidth="1"/>
    <col min="11260" max="11260" width="1.7109375" style="158" customWidth="1"/>
    <col min="11261" max="11261" width="13.7109375" style="158" customWidth="1"/>
    <col min="11262" max="11262" width="1.7109375" style="158" customWidth="1"/>
    <col min="11263" max="11263" width="9.7109375" style="158" customWidth="1"/>
    <col min="11264" max="11264" width="1.7109375" style="158" customWidth="1"/>
    <col min="11265" max="11265" width="11.42578125" style="158" customWidth="1"/>
    <col min="11266" max="11266" width="1.7109375" style="158" customWidth="1"/>
    <col min="11267" max="11267" width="13.7109375" style="158" bestFit="1" customWidth="1"/>
    <col min="11268" max="11268" width="1.7109375" style="158" customWidth="1"/>
    <col min="11269" max="11269" width="18.28515625" style="158" bestFit="1" customWidth="1"/>
    <col min="11270" max="11270" width="1.7109375" style="158" customWidth="1"/>
    <col min="11271" max="11271" width="13.5703125" style="158" customWidth="1"/>
    <col min="11272" max="11272" width="1.7109375" style="158" customWidth="1"/>
    <col min="11273" max="11273" width="10.85546875" style="158" bestFit="1" customWidth="1"/>
    <col min="11274" max="11274" width="1.7109375" style="158" customWidth="1"/>
    <col min="11275" max="11275" width="9.7109375" style="158" customWidth="1"/>
    <col min="11276" max="11276" width="1.7109375" style="158" customWidth="1"/>
    <col min="11277" max="11277" width="13.7109375" style="158" bestFit="1" customWidth="1"/>
    <col min="11278" max="11278" width="2.85546875" style="158" customWidth="1"/>
    <col min="11279" max="11279" width="9.7109375" style="158" customWidth="1"/>
    <col min="11280" max="11514" width="9.140625" style="158"/>
    <col min="11515" max="11515" width="26.85546875" style="158" customWidth="1"/>
    <col min="11516" max="11516" width="1.7109375" style="158" customWidth="1"/>
    <col min="11517" max="11517" width="13.7109375" style="158" customWidth="1"/>
    <col min="11518" max="11518" width="1.7109375" style="158" customWidth="1"/>
    <col min="11519" max="11519" width="9.7109375" style="158" customWidth="1"/>
    <col min="11520" max="11520" width="1.7109375" style="158" customWidth="1"/>
    <col min="11521" max="11521" width="11.42578125" style="158" customWidth="1"/>
    <col min="11522" max="11522" width="1.7109375" style="158" customWidth="1"/>
    <col min="11523" max="11523" width="13.7109375" style="158" bestFit="1" customWidth="1"/>
    <col min="11524" max="11524" width="1.7109375" style="158" customWidth="1"/>
    <col min="11525" max="11525" width="18.28515625" style="158" bestFit="1" customWidth="1"/>
    <col min="11526" max="11526" width="1.7109375" style="158" customWidth="1"/>
    <col min="11527" max="11527" width="13.5703125" style="158" customWidth="1"/>
    <col min="11528" max="11528" width="1.7109375" style="158" customWidth="1"/>
    <col min="11529" max="11529" width="10.85546875" style="158" bestFit="1" customWidth="1"/>
    <col min="11530" max="11530" width="1.7109375" style="158" customWidth="1"/>
    <col min="11531" max="11531" width="9.7109375" style="158" customWidth="1"/>
    <col min="11532" max="11532" width="1.7109375" style="158" customWidth="1"/>
    <col min="11533" max="11533" width="13.7109375" style="158" bestFit="1" customWidth="1"/>
    <col min="11534" max="11534" width="2.85546875" style="158" customWidth="1"/>
    <col min="11535" max="11535" width="9.7109375" style="158" customWidth="1"/>
    <col min="11536" max="11770" width="9.140625" style="158"/>
    <col min="11771" max="11771" width="26.85546875" style="158" customWidth="1"/>
    <col min="11772" max="11772" width="1.7109375" style="158" customWidth="1"/>
    <col min="11773" max="11773" width="13.7109375" style="158" customWidth="1"/>
    <col min="11774" max="11774" width="1.7109375" style="158" customWidth="1"/>
    <col min="11775" max="11775" width="9.7109375" style="158" customWidth="1"/>
    <col min="11776" max="11776" width="1.7109375" style="158" customWidth="1"/>
    <col min="11777" max="11777" width="11.42578125" style="158" customWidth="1"/>
    <col min="11778" max="11778" width="1.7109375" style="158" customWidth="1"/>
    <col min="11779" max="11779" width="13.7109375" style="158" bestFit="1" customWidth="1"/>
    <col min="11780" max="11780" width="1.7109375" style="158" customWidth="1"/>
    <col min="11781" max="11781" width="18.28515625" style="158" bestFit="1" customWidth="1"/>
    <col min="11782" max="11782" width="1.7109375" style="158" customWidth="1"/>
    <col min="11783" max="11783" width="13.5703125" style="158" customWidth="1"/>
    <col min="11784" max="11784" width="1.7109375" style="158" customWidth="1"/>
    <col min="11785" max="11785" width="10.85546875" style="158" bestFit="1" customWidth="1"/>
    <col min="11786" max="11786" width="1.7109375" style="158" customWidth="1"/>
    <col min="11787" max="11787" width="9.7109375" style="158" customWidth="1"/>
    <col min="11788" max="11788" width="1.7109375" style="158" customWidth="1"/>
    <col min="11789" max="11789" width="13.7109375" style="158" bestFit="1" customWidth="1"/>
    <col min="11790" max="11790" width="2.85546875" style="158" customWidth="1"/>
    <col min="11791" max="11791" width="9.7109375" style="158" customWidth="1"/>
    <col min="11792" max="12026" width="9.140625" style="158"/>
    <col min="12027" max="12027" width="26.85546875" style="158" customWidth="1"/>
    <col min="12028" max="12028" width="1.7109375" style="158" customWidth="1"/>
    <col min="12029" max="12029" width="13.7109375" style="158" customWidth="1"/>
    <col min="12030" max="12030" width="1.7109375" style="158" customWidth="1"/>
    <col min="12031" max="12031" width="9.7109375" style="158" customWidth="1"/>
    <col min="12032" max="12032" width="1.7109375" style="158" customWidth="1"/>
    <col min="12033" max="12033" width="11.42578125" style="158" customWidth="1"/>
    <col min="12034" max="12034" width="1.7109375" style="158" customWidth="1"/>
    <col min="12035" max="12035" width="13.7109375" style="158" bestFit="1" customWidth="1"/>
    <col min="12036" max="12036" width="1.7109375" style="158" customWidth="1"/>
    <col min="12037" max="12037" width="18.28515625" style="158" bestFit="1" customWidth="1"/>
    <col min="12038" max="12038" width="1.7109375" style="158" customWidth="1"/>
    <col min="12039" max="12039" width="13.5703125" style="158" customWidth="1"/>
    <col min="12040" max="12040" width="1.7109375" style="158" customWidth="1"/>
    <col min="12041" max="12041" width="10.85546875" style="158" bestFit="1" customWidth="1"/>
    <col min="12042" max="12042" width="1.7109375" style="158" customWidth="1"/>
    <col min="12043" max="12043" width="9.7109375" style="158" customWidth="1"/>
    <col min="12044" max="12044" width="1.7109375" style="158" customWidth="1"/>
    <col min="12045" max="12045" width="13.7109375" style="158" bestFit="1" customWidth="1"/>
    <col min="12046" max="12046" width="2.85546875" style="158" customWidth="1"/>
    <col min="12047" max="12047" width="9.7109375" style="158" customWidth="1"/>
    <col min="12048" max="12282" width="9.140625" style="158"/>
    <col min="12283" max="12283" width="26.85546875" style="158" customWidth="1"/>
    <col min="12284" max="12284" width="1.7109375" style="158" customWidth="1"/>
    <col min="12285" max="12285" width="13.7109375" style="158" customWidth="1"/>
    <col min="12286" max="12286" width="1.7109375" style="158" customWidth="1"/>
    <col min="12287" max="12287" width="9.7109375" style="158" customWidth="1"/>
    <col min="12288" max="12288" width="1.7109375" style="158" customWidth="1"/>
    <col min="12289" max="12289" width="11.42578125" style="158" customWidth="1"/>
    <col min="12290" max="12290" width="1.7109375" style="158" customWidth="1"/>
    <col min="12291" max="12291" width="13.7109375" style="158" bestFit="1" customWidth="1"/>
    <col min="12292" max="12292" width="1.7109375" style="158" customWidth="1"/>
    <col min="12293" max="12293" width="18.28515625" style="158" bestFit="1" customWidth="1"/>
    <col min="12294" max="12294" width="1.7109375" style="158" customWidth="1"/>
    <col min="12295" max="12295" width="13.5703125" style="158" customWidth="1"/>
    <col min="12296" max="12296" width="1.7109375" style="158" customWidth="1"/>
    <col min="12297" max="12297" width="10.85546875" style="158" bestFit="1" customWidth="1"/>
    <col min="12298" max="12298" width="1.7109375" style="158" customWidth="1"/>
    <col min="12299" max="12299" width="9.7109375" style="158" customWidth="1"/>
    <col min="12300" max="12300" width="1.7109375" style="158" customWidth="1"/>
    <col min="12301" max="12301" width="13.7109375" style="158" bestFit="1" customWidth="1"/>
    <col min="12302" max="12302" width="2.85546875" style="158" customWidth="1"/>
    <col min="12303" max="12303" width="9.7109375" style="158" customWidth="1"/>
    <col min="12304" max="12538" width="9.140625" style="158"/>
    <col min="12539" max="12539" width="26.85546875" style="158" customWidth="1"/>
    <col min="12540" max="12540" width="1.7109375" style="158" customWidth="1"/>
    <col min="12541" max="12541" width="13.7109375" style="158" customWidth="1"/>
    <col min="12542" max="12542" width="1.7109375" style="158" customWidth="1"/>
    <col min="12543" max="12543" width="9.7109375" style="158" customWidth="1"/>
    <col min="12544" max="12544" width="1.7109375" style="158" customWidth="1"/>
    <col min="12545" max="12545" width="11.42578125" style="158" customWidth="1"/>
    <col min="12546" max="12546" width="1.7109375" style="158" customWidth="1"/>
    <col min="12547" max="12547" width="13.7109375" style="158" bestFit="1" customWidth="1"/>
    <col min="12548" max="12548" width="1.7109375" style="158" customWidth="1"/>
    <col min="12549" max="12549" width="18.28515625" style="158" bestFit="1" customWidth="1"/>
    <col min="12550" max="12550" width="1.7109375" style="158" customWidth="1"/>
    <col min="12551" max="12551" width="13.5703125" style="158" customWidth="1"/>
    <col min="12552" max="12552" width="1.7109375" style="158" customWidth="1"/>
    <col min="12553" max="12553" width="10.85546875" style="158" bestFit="1" customWidth="1"/>
    <col min="12554" max="12554" width="1.7109375" style="158" customWidth="1"/>
    <col min="12555" max="12555" width="9.7109375" style="158" customWidth="1"/>
    <col min="12556" max="12556" width="1.7109375" style="158" customWidth="1"/>
    <col min="12557" max="12557" width="13.7109375" style="158" bestFit="1" customWidth="1"/>
    <col min="12558" max="12558" width="2.85546875" style="158" customWidth="1"/>
    <col min="12559" max="12559" width="9.7109375" style="158" customWidth="1"/>
    <col min="12560" max="12794" width="9.140625" style="158"/>
    <col min="12795" max="12795" width="26.85546875" style="158" customWidth="1"/>
    <col min="12796" max="12796" width="1.7109375" style="158" customWidth="1"/>
    <col min="12797" max="12797" width="13.7109375" style="158" customWidth="1"/>
    <col min="12798" max="12798" width="1.7109375" style="158" customWidth="1"/>
    <col min="12799" max="12799" width="9.7109375" style="158" customWidth="1"/>
    <col min="12800" max="12800" width="1.7109375" style="158" customWidth="1"/>
    <col min="12801" max="12801" width="11.42578125" style="158" customWidth="1"/>
    <col min="12802" max="12802" width="1.7109375" style="158" customWidth="1"/>
    <col min="12803" max="12803" width="13.7109375" style="158" bestFit="1" customWidth="1"/>
    <col min="12804" max="12804" width="1.7109375" style="158" customWidth="1"/>
    <col min="12805" max="12805" width="18.28515625" style="158" bestFit="1" customWidth="1"/>
    <col min="12806" max="12806" width="1.7109375" style="158" customWidth="1"/>
    <col min="12807" max="12807" width="13.5703125" style="158" customWidth="1"/>
    <col min="12808" max="12808" width="1.7109375" style="158" customWidth="1"/>
    <col min="12809" max="12809" width="10.85546875" style="158" bestFit="1" customWidth="1"/>
    <col min="12810" max="12810" width="1.7109375" style="158" customWidth="1"/>
    <col min="12811" max="12811" width="9.7109375" style="158" customWidth="1"/>
    <col min="12812" max="12812" width="1.7109375" style="158" customWidth="1"/>
    <col min="12813" max="12813" width="13.7109375" style="158" bestFit="1" customWidth="1"/>
    <col min="12814" max="12814" width="2.85546875" style="158" customWidth="1"/>
    <col min="12815" max="12815" width="9.7109375" style="158" customWidth="1"/>
    <col min="12816" max="13050" width="9.140625" style="158"/>
    <col min="13051" max="13051" width="26.85546875" style="158" customWidth="1"/>
    <col min="13052" max="13052" width="1.7109375" style="158" customWidth="1"/>
    <col min="13053" max="13053" width="13.7109375" style="158" customWidth="1"/>
    <col min="13054" max="13054" width="1.7109375" style="158" customWidth="1"/>
    <col min="13055" max="13055" width="9.7109375" style="158" customWidth="1"/>
    <col min="13056" max="13056" width="1.7109375" style="158" customWidth="1"/>
    <col min="13057" max="13057" width="11.42578125" style="158" customWidth="1"/>
    <col min="13058" max="13058" width="1.7109375" style="158" customWidth="1"/>
    <col min="13059" max="13059" width="13.7109375" style="158" bestFit="1" customWidth="1"/>
    <col min="13060" max="13060" width="1.7109375" style="158" customWidth="1"/>
    <col min="13061" max="13061" width="18.28515625" style="158" bestFit="1" customWidth="1"/>
    <col min="13062" max="13062" width="1.7109375" style="158" customWidth="1"/>
    <col min="13063" max="13063" width="13.5703125" style="158" customWidth="1"/>
    <col min="13064" max="13064" width="1.7109375" style="158" customWidth="1"/>
    <col min="13065" max="13065" width="10.85546875" style="158" bestFit="1" customWidth="1"/>
    <col min="13066" max="13066" width="1.7109375" style="158" customWidth="1"/>
    <col min="13067" max="13067" width="9.7109375" style="158" customWidth="1"/>
    <col min="13068" max="13068" width="1.7109375" style="158" customWidth="1"/>
    <col min="13069" max="13069" width="13.7109375" style="158" bestFit="1" customWidth="1"/>
    <col min="13070" max="13070" width="2.85546875" style="158" customWidth="1"/>
    <col min="13071" max="13071" width="9.7109375" style="158" customWidth="1"/>
    <col min="13072" max="13306" width="9.140625" style="158"/>
    <col min="13307" max="13307" width="26.85546875" style="158" customWidth="1"/>
    <col min="13308" max="13308" width="1.7109375" style="158" customWidth="1"/>
    <col min="13309" max="13309" width="13.7109375" style="158" customWidth="1"/>
    <col min="13310" max="13310" width="1.7109375" style="158" customWidth="1"/>
    <col min="13311" max="13311" width="9.7109375" style="158" customWidth="1"/>
    <col min="13312" max="13312" width="1.7109375" style="158" customWidth="1"/>
    <col min="13313" max="13313" width="11.42578125" style="158" customWidth="1"/>
    <col min="13314" max="13314" width="1.7109375" style="158" customWidth="1"/>
    <col min="13315" max="13315" width="13.7109375" style="158" bestFit="1" customWidth="1"/>
    <col min="13316" max="13316" width="1.7109375" style="158" customWidth="1"/>
    <col min="13317" max="13317" width="18.28515625" style="158" bestFit="1" customWidth="1"/>
    <col min="13318" max="13318" width="1.7109375" style="158" customWidth="1"/>
    <col min="13319" max="13319" width="13.5703125" style="158" customWidth="1"/>
    <col min="13320" max="13320" width="1.7109375" style="158" customWidth="1"/>
    <col min="13321" max="13321" width="10.85546875" style="158" bestFit="1" customWidth="1"/>
    <col min="13322" max="13322" width="1.7109375" style="158" customWidth="1"/>
    <col min="13323" max="13323" width="9.7109375" style="158" customWidth="1"/>
    <col min="13324" max="13324" width="1.7109375" style="158" customWidth="1"/>
    <col min="13325" max="13325" width="13.7109375" style="158" bestFit="1" customWidth="1"/>
    <col min="13326" max="13326" width="2.85546875" style="158" customWidth="1"/>
    <col min="13327" max="13327" width="9.7109375" style="158" customWidth="1"/>
    <col min="13328" max="13562" width="9.140625" style="158"/>
    <col min="13563" max="13563" width="26.85546875" style="158" customWidth="1"/>
    <col min="13564" max="13564" width="1.7109375" style="158" customWidth="1"/>
    <col min="13565" max="13565" width="13.7109375" style="158" customWidth="1"/>
    <col min="13566" max="13566" width="1.7109375" style="158" customWidth="1"/>
    <col min="13567" max="13567" width="9.7109375" style="158" customWidth="1"/>
    <col min="13568" max="13568" width="1.7109375" style="158" customWidth="1"/>
    <col min="13569" max="13569" width="11.42578125" style="158" customWidth="1"/>
    <col min="13570" max="13570" width="1.7109375" style="158" customWidth="1"/>
    <col min="13571" max="13571" width="13.7109375" style="158" bestFit="1" customWidth="1"/>
    <col min="13572" max="13572" width="1.7109375" style="158" customWidth="1"/>
    <col min="13573" max="13573" width="18.28515625" style="158" bestFit="1" customWidth="1"/>
    <col min="13574" max="13574" width="1.7109375" style="158" customWidth="1"/>
    <col min="13575" max="13575" width="13.5703125" style="158" customWidth="1"/>
    <col min="13576" max="13576" width="1.7109375" style="158" customWidth="1"/>
    <col min="13577" max="13577" width="10.85546875" style="158" bestFit="1" customWidth="1"/>
    <col min="13578" max="13578" width="1.7109375" style="158" customWidth="1"/>
    <col min="13579" max="13579" width="9.7109375" style="158" customWidth="1"/>
    <col min="13580" max="13580" width="1.7109375" style="158" customWidth="1"/>
    <col min="13581" max="13581" width="13.7109375" style="158" bestFit="1" customWidth="1"/>
    <col min="13582" max="13582" width="2.85546875" style="158" customWidth="1"/>
    <col min="13583" max="13583" width="9.7109375" style="158" customWidth="1"/>
    <col min="13584" max="13818" width="9.140625" style="158"/>
    <col min="13819" max="13819" width="26.85546875" style="158" customWidth="1"/>
    <col min="13820" max="13820" width="1.7109375" style="158" customWidth="1"/>
    <col min="13821" max="13821" width="13.7109375" style="158" customWidth="1"/>
    <col min="13822" max="13822" width="1.7109375" style="158" customWidth="1"/>
    <col min="13823" max="13823" width="9.7109375" style="158" customWidth="1"/>
    <col min="13824" max="13824" width="1.7109375" style="158" customWidth="1"/>
    <col min="13825" max="13825" width="11.42578125" style="158" customWidth="1"/>
    <col min="13826" max="13826" width="1.7109375" style="158" customWidth="1"/>
    <col min="13827" max="13827" width="13.7109375" style="158" bestFit="1" customWidth="1"/>
    <col min="13828" max="13828" width="1.7109375" style="158" customWidth="1"/>
    <col min="13829" max="13829" width="18.28515625" style="158" bestFit="1" customWidth="1"/>
    <col min="13830" max="13830" width="1.7109375" style="158" customWidth="1"/>
    <col min="13831" max="13831" width="13.5703125" style="158" customWidth="1"/>
    <col min="13832" max="13832" width="1.7109375" style="158" customWidth="1"/>
    <col min="13833" max="13833" width="10.85546875" style="158" bestFit="1" customWidth="1"/>
    <col min="13834" max="13834" width="1.7109375" style="158" customWidth="1"/>
    <col min="13835" max="13835" width="9.7109375" style="158" customWidth="1"/>
    <col min="13836" max="13836" width="1.7109375" style="158" customWidth="1"/>
    <col min="13837" max="13837" width="13.7109375" style="158" bestFit="1" customWidth="1"/>
    <col min="13838" max="13838" width="2.85546875" style="158" customWidth="1"/>
    <col min="13839" max="13839" width="9.7109375" style="158" customWidth="1"/>
    <col min="13840" max="14074" width="9.140625" style="158"/>
    <col min="14075" max="14075" width="26.85546875" style="158" customWidth="1"/>
    <col min="14076" max="14076" width="1.7109375" style="158" customWidth="1"/>
    <col min="14077" max="14077" width="13.7109375" style="158" customWidth="1"/>
    <col min="14078" max="14078" width="1.7109375" style="158" customWidth="1"/>
    <col min="14079" max="14079" width="9.7109375" style="158" customWidth="1"/>
    <col min="14080" max="14080" width="1.7109375" style="158" customWidth="1"/>
    <col min="14081" max="14081" width="11.42578125" style="158" customWidth="1"/>
    <col min="14082" max="14082" width="1.7109375" style="158" customWidth="1"/>
    <col min="14083" max="14083" width="13.7109375" style="158" bestFit="1" customWidth="1"/>
    <col min="14084" max="14084" width="1.7109375" style="158" customWidth="1"/>
    <col min="14085" max="14085" width="18.28515625" style="158" bestFit="1" customWidth="1"/>
    <col min="14086" max="14086" width="1.7109375" style="158" customWidth="1"/>
    <col min="14087" max="14087" width="13.5703125" style="158" customWidth="1"/>
    <col min="14088" max="14088" width="1.7109375" style="158" customWidth="1"/>
    <col min="14089" max="14089" width="10.85546875" style="158" bestFit="1" customWidth="1"/>
    <col min="14090" max="14090" width="1.7109375" style="158" customWidth="1"/>
    <col min="14091" max="14091" width="9.7109375" style="158" customWidth="1"/>
    <col min="14092" max="14092" width="1.7109375" style="158" customWidth="1"/>
    <col min="14093" max="14093" width="13.7109375" style="158" bestFit="1" customWidth="1"/>
    <col min="14094" max="14094" width="2.85546875" style="158" customWidth="1"/>
    <col min="14095" max="14095" width="9.7109375" style="158" customWidth="1"/>
    <col min="14096" max="14330" width="9.140625" style="158"/>
    <col min="14331" max="14331" width="26.85546875" style="158" customWidth="1"/>
    <col min="14332" max="14332" width="1.7109375" style="158" customWidth="1"/>
    <col min="14333" max="14333" width="13.7109375" style="158" customWidth="1"/>
    <col min="14334" max="14334" width="1.7109375" style="158" customWidth="1"/>
    <col min="14335" max="14335" width="9.7109375" style="158" customWidth="1"/>
    <col min="14336" max="14336" width="1.7109375" style="158" customWidth="1"/>
    <col min="14337" max="14337" width="11.42578125" style="158" customWidth="1"/>
    <col min="14338" max="14338" width="1.7109375" style="158" customWidth="1"/>
    <col min="14339" max="14339" width="13.7109375" style="158" bestFit="1" customWidth="1"/>
    <col min="14340" max="14340" width="1.7109375" style="158" customWidth="1"/>
    <col min="14341" max="14341" width="18.28515625" style="158" bestFit="1" customWidth="1"/>
    <col min="14342" max="14342" width="1.7109375" style="158" customWidth="1"/>
    <col min="14343" max="14343" width="13.5703125" style="158" customWidth="1"/>
    <col min="14344" max="14344" width="1.7109375" style="158" customWidth="1"/>
    <col min="14345" max="14345" width="10.85546875" style="158" bestFit="1" customWidth="1"/>
    <col min="14346" max="14346" width="1.7109375" style="158" customWidth="1"/>
    <col min="14347" max="14347" width="9.7109375" style="158" customWidth="1"/>
    <col min="14348" max="14348" width="1.7109375" style="158" customWidth="1"/>
    <col min="14349" max="14349" width="13.7109375" style="158" bestFit="1" customWidth="1"/>
    <col min="14350" max="14350" width="2.85546875" style="158" customWidth="1"/>
    <col min="14351" max="14351" width="9.7109375" style="158" customWidth="1"/>
    <col min="14352" max="14586" width="9.140625" style="158"/>
    <col min="14587" max="14587" width="26.85546875" style="158" customWidth="1"/>
    <col min="14588" max="14588" width="1.7109375" style="158" customWidth="1"/>
    <col min="14589" max="14589" width="13.7109375" style="158" customWidth="1"/>
    <col min="14590" max="14590" width="1.7109375" style="158" customWidth="1"/>
    <col min="14591" max="14591" width="9.7109375" style="158" customWidth="1"/>
    <col min="14592" max="14592" width="1.7109375" style="158" customWidth="1"/>
    <col min="14593" max="14593" width="11.42578125" style="158" customWidth="1"/>
    <col min="14594" max="14594" width="1.7109375" style="158" customWidth="1"/>
    <col min="14595" max="14595" width="13.7109375" style="158" bestFit="1" customWidth="1"/>
    <col min="14596" max="14596" width="1.7109375" style="158" customWidth="1"/>
    <col min="14597" max="14597" width="18.28515625" style="158" bestFit="1" customWidth="1"/>
    <col min="14598" max="14598" width="1.7109375" style="158" customWidth="1"/>
    <col min="14599" max="14599" width="13.5703125" style="158" customWidth="1"/>
    <col min="14600" max="14600" width="1.7109375" style="158" customWidth="1"/>
    <col min="14601" max="14601" width="10.85546875" style="158" bestFit="1" customWidth="1"/>
    <col min="14602" max="14602" width="1.7109375" style="158" customWidth="1"/>
    <col min="14603" max="14603" width="9.7109375" style="158" customWidth="1"/>
    <col min="14604" max="14604" width="1.7109375" style="158" customWidth="1"/>
    <col min="14605" max="14605" width="13.7109375" style="158" bestFit="1" customWidth="1"/>
    <col min="14606" max="14606" width="2.85546875" style="158" customWidth="1"/>
    <col min="14607" max="14607" width="9.7109375" style="158" customWidth="1"/>
    <col min="14608" max="14842" width="9.140625" style="158"/>
    <col min="14843" max="14843" width="26.85546875" style="158" customWidth="1"/>
    <col min="14844" max="14844" width="1.7109375" style="158" customWidth="1"/>
    <col min="14845" max="14845" width="13.7109375" style="158" customWidth="1"/>
    <col min="14846" max="14846" width="1.7109375" style="158" customWidth="1"/>
    <col min="14847" max="14847" width="9.7109375" style="158" customWidth="1"/>
    <col min="14848" max="14848" width="1.7109375" style="158" customWidth="1"/>
    <col min="14849" max="14849" width="11.42578125" style="158" customWidth="1"/>
    <col min="14850" max="14850" width="1.7109375" style="158" customWidth="1"/>
    <col min="14851" max="14851" width="13.7109375" style="158" bestFit="1" customWidth="1"/>
    <col min="14852" max="14852" width="1.7109375" style="158" customWidth="1"/>
    <col min="14853" max="14853" width="18.28515625" style="158" bestFit="1" customWidth="1"/>
    <col min="14854" max="14854" width="1.7109375" style="158" customWidth="1"/>
    <col min="14855" max="14855" width="13.5703125" style="158" customWidth="1"/>
    <col min="14856" max="14856" width="1.7109375" style="158" customWidth="1"/>
    <col min="14857" max="14857" width="10.85546875" style="158" bestFit="1" customWidth="1"/>
    <col min="14858" max="14858" width="1.7109375" style="158" customWidth="1"/>
    <col min="14859" max="14859" width="9.7109375" style="158" customWidth="1"/>
    <col min="14860" max="14860" width="1.7109375" style="158" customWidth="1"/>
    <col min="14861" max="14861" width="13.7109375" style="158" bestFit="1" customWidth="1"/>
    <col min="14862" max="14862" width="2.85546875" style="158" customWidth="1"/>
    <col min="14863" max="14863" width="9.7109375" style="158" customWidth="1"/>
    <col min="14864" max="15098" width="9.140625" style="158"/>
    <col min="15099" max="15099" width="26.85546875" style="158" customWidth="1"/>
    <col min="15100" max="15100" width="1.7109375" style="158" customWidth="1"/>
    <col min="15101" max="15101" width="13.7109375" style="158" customWidth="1"/>
    <col min="15102" max="15102" width="1.7109375" style="158" customWidth="1"/>
    <col min="15103" max="15103" width="9.7109375" style="158" customWidth="1"/>
    <col min="15104" max="15104" width="1.7109375" style="158" customWidth="1"/>
    <col min="15105" max="15105" width="11.42578125" style="158" customWidth="1"/>
    <col min="15106" max="15106" width="1.7109375" style="158" customWidth="1"/>
    <col min="15107" max="15107" width="13.7109375" style="158" bestFit="1" customWidth="1"/>
    <col min="15108" max="15108" width="1.7109375" style="158" customWidth="1"/>
    <col min="15109" max="15109" width="18.28515625" style="158" bestFit="1" customWidth="1"/>
    <col min="15110" max="15110" width="1.7109375" style="158" customWidth="1"/>
    <col min="15111" max="15111" width="13.5703125" style="158" customWidth="1"/>
    <col min="15112" max="15112" width="1.7109375" style="158" customWidth="1"/>
    <col min="15113" max="15113" width="10.85546875" style="158" bestFit="1" customWidth="1"/>
    <col min="15114" max="15114" width="1.7109375" style="158" customWidth="1"/>
    <col min="15115" max="15115" width="9.7109375" style="158" customWidth="1"/>
    <col min="15116" max="15116" width="1.7109375" style="158" customWidth="1"/>
    <col min="15117" max="15117" width="13.7109375" style="158" bestFit="1" customWidth="1"/>
    <col min="15118" max="15118" width="2.85546875" style="158" customWidth="1"/>
    <col min="15119" max="15119" width="9.7109375" style="158" customWidth="1"/>
    <col min="15120" max="15354" width="9.140625" style="158"/>
    <col min="15355" max="15355" width="26.85546875" style="158" customWidth="1"/>
    <col min="15356" max="15356" width="1.7109375" style="158" customWidth="1"/>
    <col min="15357" max="15357" width="13.7109375" style="158" customWidth="1"/>
    <col min="15358" max="15358" width="1.7109375" style="158" customWidth="1"/>
    <col min="15359" max="15359" width="9.7109375" style="158" customWidth="1"/>
    <col min="15360" max="15360" width="1.7109375" style="158" customWidth="1"/>
    <col min="15361" max="15361" width="11.42578125" style="158" customWidth="1"/>
    <col min="15362" max="15362" width="1.7109375" style="158" customWidth="1"/>
    <col min="15363" max="15363" width="13.7109375" style="158" bestFit="1" customWidth="1"/>
    <col min="15364" max="15364" width="1.7109375" style="158" customWidth="1"/>
    <col min="15365" max="15365" width="18.28515625" style="158" bestFit="1" customWidth="1"/>
    <col min="15366" max="15366" width="1.7109375" style="158" customWidth="1"/>
    <col min="15367" max="15367" width="13.5703125" style="158" customWidth="1"/>
    <col min="15368" max="15368" width="1.7109375" style="158" customWidth="1"/>
    <col min="15369" max="15369" width="10.85546875" style="158" bestFit="1" customWidth="1"/>
    <col min="15370" max="15370" width="1.7109375" style="158" customWidth="1"/>
    <col min="15371" max="15371" width="9.7109375" style="158" customWidth="1"/>
    <col min="15372" max="15372" width="1.7109375" style="158" customWidth="1"/>
    <col min="15373" max="15373" width="13.7109375" style="158" bestFit="1" customWidth="1"/>
    <col min="15374" max="15374" width="2.85546875" style="158" customWidth="1"/>
    <col min="15375" max="15375" width="9.7109375" style="158" customWidth="1"/>
    <col min="15376" max="15610" width="9.140625" style="158"/>
    <col min="15611" max="15611" width="26.85546875" style="158" customWidth="1"/>
    <col min="15612" max="15612" width="1.7109375" style="158" customWidth="1"/>
    <col min="15613" max="15613" width="13.7109375" style="158" customWidth="1"/>
    <col min="15614" max="15614" width="1.7109375" style="158" customWidth="1"/>
    <col min="15615" max="15615" width="9.7109375" style="158" customWidth="1"/>
    <col min="15616" max="15616" width="1.7109375" style="158" customWidth="1"/>
    <col min="15617" max="15617" width="11.42578125" style="158" customWidth="1"/>
    <col min="15618" max="15618" width="1.7109375" style="158" customWidth="1"/>
    <col min="15619" max="15619" width="13.7109375" style="158" bestFit="1" customWidth="1"/>
    <col min="15620" max="15620" width="1.7109375" style="158" customWidth="1"/>
    <col min="15621" max="15621" width="18.28515625" style="158" bestFit="1" customWidth="1"/>
    <col min="15622" max="15622" width="1.7109375" style="158" customWidth="1"/>
    <col min="15623" max="15623" width="13.5703125" style="158" customWidth="1"/>
    <col min="15624" max="15624" width="1.7109375" style="158" customWidth="1"/>
    <col min="15625" max="15625" width="10.85546875" style="158" bestFit="1" customWidth="1"/>
    <col min="15626" max="15626" width="1.7109375" style="158" customWidth="1"/>
    <col min="15627" max="15627" width="9.7109375" style="158" customWidth="1"/>
    <col min="15628" max="15628" width="1.7109375" style="158" customWidth="1"/>
    <col min="15629" max="15629" width="13.7109375" style="158" bestFit="1" customWidth="1"/>
    <col min="15630" max="15630" width="2.85546875" style="158" customWidth="1"/>
    <col min="15631" max="15631" width="9.7109375" style="158" customWidth="1"/>
    <col min="15632" max="15866" width="9.140625" style="158"/>
    <col min="15867" max="15867" width="26.85546875" style="158" customWidth="1"/>
    <col min="15868" max="15868" width="1.7109375" style="158" customWidth="1"/>
    <col min="15869" max="15869" width="13.7109375" style="158" customWidth="1"/>
    <col min="15870" max="15870" width="1.7109375" style="158" customWidth="1"/>
    <col min="15871" max="15871" width="9.7109375" style="158" customWidth="1"/>
    <col min="15872" max="15872" width="1.7109375" style="158" customWidth="1"/>
    <col min="15873" max="15873" width="11.42578125" style="158" customWidth="1"/>
    <col min="15874" max="15874" width="1.7109375" style="158" customWidth="1"/>
    <col min="15875" max="15875" width="13.7109375" style="158" bestFit="1" customWidth="1"/>
    <col min="15876" max="15876" width="1.7109375" style="158" customWidth="1"/>
    <col min="15877" max="15877" width="18.28515625" style="158" bestFit="1" customWidth="1"/>
    <col min="15878" max="15878" width="1.7109375" style="158" customWidth="1"/>
    <col min="15879" max="15879" width="13.5703125" style="158" customWidth="1"/>
    <col min="15880" max="15880" width="1.7109375" style="158" customWidth="1"/>
    <col min="15881" max="15881" width="10.85546875" style="158" bestFit="1" customWidth="1"/>
    <col min="15882" max="15882" width="1.7109375" style="158" customWidth="1"/>
    <col min="15883" max="15883" width="9.7109375" style="158" customWidth="1"/>
    <col min="15884" max="15884" width="1.7109375" style="158" customWidth="1"/>
    <col min="15885" max="15885" width="13.7109375" style="158" bestFit="1" customWidth="1"/>
    <col min="15886" max="15886" width="2.85546875" style="158" customWidth="1"/>
    <col min="15887" max="15887" width="9.7109375" style="158" customWidth="1"/>
    <col min="15888" max="16122" width="9.140625" style="158"/>
    <col min="16123" max="16123" width="26.85546875" style="158" customWidth="1"/>
    <col min="16124" max="16124" width="1.7109375" style="158" customWidth="1"/>
    <col min="16125" max="16125" width="13.7109375" style="158" customWidth="1"/>
    <col min="16126" max="16126" width="1.7109375" style="158" customWidth="1"/>
    <col min="16127" max="16127" width="9.7109375" style="158" customWidth="1"/>
    <col min="16128" max="16128" width="1.7109375" style="158" customWidth="1"/>
    <col min="16129" max="16129" width="11.42578125" style="158" customWidth="1"/>
    <col min="16130" max="16130" width="1.7109375" style="158" customWidth="1"/>
    <col min="16131" max="16131" width="13.7109375" style="158" bestFit="1" customWidth="1"/>
    <col min="16132" max="16132" width="1.7109375" style="158" customWidth="1"/>
    <col min="16133" max="16133" width="18.28515625" style="158" bestFit="1" customWidth="1"/>
    <col min="16134" max="16134" width="1.7109375" style="158" customWidth="1"/>
    <col min="16135" max="16135" width="13.5703125" style="158" customWidth="1"/>
    <col min="16136" max="16136" width="1.7109375" style="158" customWidth="1"/>
    <col min="16137" max="16137" width="10.85546875" style="158" bestFit="1" customWidth="1"/>
    <col min="16138" max="16138" width="1.7109375" style="158" customWidth="1"/>
    <col min="16139" max="16139" width="9.7109375" style="158" customWidth="1"/>
    <col min="16140" max="16140" width="1.7109375" style="158" customWidth="1"/>
    <col min="16141" max="16141" width="13.7109375" style="158" bestFit="1" customWidth="1"/>
    <col min="16142" max="16142" width="2.85546875" style="158" customWidth="1"/>
    <col min="16143" max="16143" width="9.7109375" style="158" customWidth="1"/>
    <col min="16144" max="16384" width="9.140625" style="158"/>
  </cols>
  <sheetData>
    <row r="1" spans="1:12" ht="18.75" x14ac:dyDescent="0.3">
      <c r="A1" s="304" t="str">
        <f>Entity</f>
        <v>Name of Tribe</v>
      </c>
      <c r="K1" s="280" t="s">
        <v>365</v>
      </c>
    </row>
    <row r="2" spans="1:12" ht="18.75" x14ac:dyDescent="0.3">
      <c r="A2" s="305" t="str">
        <f>'start here-do not delete'!D29</f>
        <v>FY 2022</v>
      </c>
      <c r="B2" s="118" t="s">
        <v>126</v>
      </c>
    </row>
    <row r="3" spans="1:12" ht="18.75" x14ac:dyDescent="0.3">
      <c r="A3" s="306" t="s">
        <v>366</v>
      </c>
      <c r="B3" s="74"/>
      <c r="C3" s="81"/>
      <c r="D3" s="74"/>
      <c r="E3" s="74"/>
      <c r="F3" s="74"/>
      <c r="G3" s="81"/>
      <c r="H3" s="74"/>
      <c r="I3" s="74"/>
      <c r="J3" s="74"/>
      <c r="K3" s="143"/>
      <c r="L3" s="143"/>
    </row>
    <row r="4" spans="1:12" ht="18.75" x14ac:dyDescent="0.3">
      <c r="A4" s="304"/>
      <c r="B4" s="74"/>
      <c r="C4" s="81"/>
      <c r="D4" s="74"/>
      <c r="E4" s="74"/>
      <c r="F4" s="74"/>
      <c r="G4" s="81"/>
      <c r="H4" s="74"/>
      <c r="I4" s="108" t="str">
        <f>A2</f>
        <v>FY 2022</v>
      </c>
      <c r="J4" s="74"/>
      <c r="K4" s="143"/>
      <c r="L4" s="143"/>
    </row>
    <row r="5" spans="1:12" x14ac:dyDescent="0.25">
      <c r="A5" s="20"/>
      <c r="B5" s="146"/>
      <c r="C5" s="108" t="str">
        <f>+A2</f>
        <v>FY 2022</v>
      </c>
      <c r="D5" s="146"/>
      <c r="E5" s="146"/>
      <c r="F5" s="201"/>
      <c r="G5" s="108" t="str">
        <f>+A2</f>
        <v>FY 2022</v>
      </c>
      <c r="H5" s="146"/>
      <c r="I5" s="146" t="s">
        <v>1</v>
      </c>
      <c r="J5" s="201"/>
      <c r="K5" s="147"/>
      <c r="L5" s="281"/>
    </row>
    <row r="6" spans="1:12" x14ac:dyDescent="0.25">
      <c r="A6" s="146"/>
      <c r="B6" s="146"/>
      <c r="C6" s="146" t="s">
        <v>2</v>
      </c>
      <c r="D6" s="146"/>
      <c r="E6" s="146" t="s">
        <v>3</v>
      </c>
      <c r="F6" s="201"/>
      <c r="G6" s="146" t="s">
        <v>1</v>
      </c>
      <c r="H6" s="146"/>
      <c r="I6" s="146" t="s">
        <v>4</v>
      </c>
      <c r="J6" s="201"/>
      <c r="K6" s="146"/>
      <c r="L6" s="281"/>
    </row>
    <row r="7" spans="1:12" ht="15.75" thickBot="1" x14ac:dyDescent="0.3">
      <c r="A7" s="202" t="s">
        <v>6</v>
      </c>
      <c r="B7" s="202"/>
      <c r="C7" s="36" t="s">
        <v>266</v>
      </c>
      <c r="D7" s="36"/>
      <c r="E7" s="36" t="s">
        <v>7</v>
      </c>
      <c r="F7" s="203"/>
      <c r="G7" s="36" t="s">
        <v>8</v>
      </c>
      <c r="H7" s="36"/>
      <c r="I7" s="204">
        <v>0</v>
      </c>
      <c r="J7" s="151" t="s">
        <v>13</v>
      </c>
      <c r="K7" s="36" t="s">
        <v>9</v>
      </c>
      <c r="L7" s="281"/>
    </row>
    <row r="8" spans="1:12" x14ac:dyDescent="0.25">
      <c r="A8" s="16"/>
      <c r="B8" s="16"/>
      <c r="C8" s="16"/>
      <c r="D8" s="16"/>
      <c r="E8" s="16"/>
      <c r="F8" s="17"/>
      <c r="G8" s="16" t="s">
        <v>140</v>
      </c>
      <c r="H8" s="16"/>
      <c r="I8" s="16" t="s">
        <v>140</v>
      </c>
      <c r="J8" s="17"/>
      <c r="K8" s="16"/>
      <c r="L8" s="88"/>
    </row>
    <row r="9" spans="1:12" x14ac:dyDescent="0.25">
      <c r="A9" s="16" t="s">
        <v>15</v>
      </c>
      <c r="B9" s="16"/>
      <c r="C9" s="26">
        <f>'Exh C actual base'!U54</f>
        <v>0</v>
      </c>
      <c r="D9" s="16"/>
      <c r="E9" s="294" t="e">
        <f t="shared" ref="E9:E26" si="0">ROUND((C9/$C$28),4)</f>
        <v>#DIV/0!</v>
      </c>
      <c r="F9" s="17"/>
      <c r="G9" s="26" t="e">
        <f>ROUND($G$28*E9,0)</f>
        <v>#DIV/0!</v>
      </c>
      <c r="H9" s="16"/>
      <c r="I9" s="26">
        <f>ROUND(C9*$I$7,0)</f>
        <v>0</v>
      </c>
      <c r="J9" s="17"/>
      <c r="K9" s="351" t="e">
        <f>G9-I9</f>
        <v>#DIV/0!</v>
      </c>
      <c r="L9" s="88"/>
    </row>
    <row r="10" spans="1:12" x14ac:dyDescent="0.25">
      <c r="A10" s="16" t="s">
        <v>14</v>
      </c>
      <c r="B10" s="16"/>
      <c r="C10" s="12">
        <f>'Exh C actual base'!U44</f>
        <v>0</v>
      </c>
      <c r="D10" s="16"/>
      <c r="E10" s="294" t="e">
        <f t="shared" si="0"/>
        <v>#DIV/0!</v>
      </c>
      <c r="F10" s="17"/>
      <c r="G10" t="e">
        <f t="shared" ref="G10:G26" si="1">ROUND($G$28*E10,0)</f>
        <v>#DIV/0!</v>
      </c>
      <c r="H10" s="16"/>
      <c r="I10" s="12">
        <f t="shared" ref="I10:I24" si="2">ROUND(C10*$I$7,0)</f>
        <v>0</v>
      </c>
      <c r="J10" s="17"/>
      <c r="K10" s="353" t="e">
        <f>G10-I10</f>
        <v>#DIV/0!</v>
      </c>
      <c r="L10" s="88"/>
    </row>
    <row r="11" spans="1:12" x14ac:dyDescent="0.25">
      <c r="A11" s="16" t="s">
        <v>16</v>
      </c>
      <c r="B11" s="16"/>
      <c r="C11" s="12">
        <f>'Exh C actual base'!U76</f>
        <v>0</v>
      </c>
      <c r="D11" s="16"/>
      <c r="E11" s="294" t="e">
        <f t="shared" si="0"/>
        <v>#DIV/0!</v>
      </c>
      <c r="F11" s="17"/>
      <c r="G11" t="e">
        <f t="shared" si="1"/>
        <v>#DIV/0!</v>
      </c>
      <c r="H11" s="16"/>
      <c r="I11" s="12">
        <f t="shared" si="2"/>
        <v>0</v>
      </c>
      <c r="J11" s="17"/>
      <c r="K11" s="353" t="e">
        <f t="shared" ref="K11:K24" si="3">G11-I11</f>
        <v>#DIV/0!</v>
      </c>
      <c r="L11" s="88"/>
    </row>
    <row r="12" spans="1:12" x14ac:dyDescent="0.25">
      <c r="A12" s="16" t="s">
        <v>129</v>
      </c>
      <c r="B12" s="16"/>
      <c r="C12" s="12">
        <f>'Exh C actual base'!U83</f>
        <v>0</v>
      </c>
      <c r="D12" s="16"/>
      <c r="E12" s="294" t="e">
        <f t="shared" si="0"/>
        <v>#DIV/0!</v>
      </c>
      <c r="F12" s="17"/>
      <c r="G12" t="e">
        <f t="shared" si="1"/>
        <v>#DIV/0!</v>
      </c>
      <c r="H12" s="16"/>
      <c r="I12" s="12">
        <f t="shared" si="2"/>
        <v>0</v>
      </c>
      <c r="J12" s="17"/>
      <c r="K12" s="353" t="e">
        <f t="shared" si="3"/>
        <v>#DIV/0!</v>
      </c>
      <c r="L12" s="88"/>
    </row>
    <row r="13" spans="1:12" x14ac:dyDescent="0.25">
      <c r="A13" s="16" t="s">
        <v>252</v>
      </c>
      <c r="B13" s="16"/>
      <c r="C13" s="12">
        <f>'Exh C actual base'!U90</f>
        <v>0</v>
      </c>
      <c r="D13" s="16"/>
      <c r="E13" s="294" t="e">
        <f t="shared" si="0"/>
        <v>#DIV/0!</v>
      </c>
      <c r="F13" s="17"/>
      <c r="G13" t="e">
        <f t="shared" si="1"/>
        <v>#DIV/0!</v>
      </c>
      <c r="H13" s="16"/>
      <c r="I13" s="12">
        <f t="shared" si="2"/>
        <v>0</v>
      </c>
      <c r="J13" s="17"/>
      <c r="K13" s="353" t="e">
        <f t="shared" si="3"/>
        <v>#DIV/0!</v>
      </c>
      <c r="L13" s="88"/>
    </row>
    <row r="14" spans="1:12" x14ac:dyDescent="0.25">
      <c r="A14" s="16" t="s">
        <v>18</v>
      </c>
      <c r="B14" s="16"/>
      <c r="C14" s="12">
        <f>'Exh C actual base'!U98</f>
        <v>0</v>
      </c>
      <c r="D14" s="16"/>
      <c r="E14" s="294" t="e">
        <f t="shared" si="0"/>
        <v>#DIV/0!</v>
      </c>
      <c r="F14" s="17"/>
      <c r="G14" t="e">
        <f t="shared" si="1"/>
        <v>#DIV/0!</v>
      </c>
      <c r="H14" s="16"/>
      <c r="I14" s="12">
        <f t="shared" si="2"/>
        <v>0</v>
      </c>
      <c r="J14" s="17"/>
      <c r="K14" s="353" t="e">
        <f t="shared" si="3"/>
        <v>#DIV/0!</v>
      </c>
      <c r="L14" s="88"/>
    </row>
    <row r="15" spans="1:12" x14ac:dyDescent="0.25">
      <c r="A15" s="16" t="s">
        <v>19</v>
      </c>
      <c r="B15" s="16"/>
      <c r="C15" s="12">
        <f>'Exh C actual base'!U107</f>
        <v>0</v>
      </c>
      <c r="D15" s="16"/>
      <c r="E15" s="294" t="e">
        <f t="shared" si="0"/>
        <v>#DIV/0!</v>
      </c>
      <c r="F15" s="17"/>
      <c r="G15" t="e">
        <f t="shared" si="1"/>
        <v>#DIV/0!</v>
      </c>
      <c r="H15" s="16"/>
      <c r="I15" s="12">
        <f t="shared" si="2"/>
        <v>0</v>
      </c>
      <c r="J15" s="17"/>
      <c r="K15" s="353" t="e">
        <f t="shared" si="3"/>
        <v>#DIV/0!</v>
      </c>
      <c r="L15" s="88"/>
    </row>
    <row r="16" spans="1:12" x14ac:dyDescent="0.25">
      <c r="A16" s="16" t="s">
        <v>22</v>
      </c>
      <c r="B16" s="16"/>
      <c r="C16" s="12">
        <f>'Exh C actual base'!U115</f>
        <v>0</v>
      </c>
      <c r="D16" s="16"/>
      <c r="E16" s="294" t="e">
        <f t="shared" si="0"/>
        <v>#DIV/0!</v>
      </c>
      <c r="F16" s="17"/>
      <c r="G16" t="e">
        <f t="shared" si="1"/>
        <v>#DIV/0!</v>
      </c>
      <c r="H16" s="16"/>
      <c r="I16" s="12">
        <f t="shared" si="2"/>
        <v>0</v>
      </c>
      <c r="J16" s="17"/>
      <c r="K16" s="353" t="e">
        <f t="shared" si="3"/>
        <v>#DIV/0!</v>
      </c>
      <c r="L16" s="88"/>
    </row>
    <row r="17" spans="1:12" x14ac:dyDescent="0.25">
      <c r="A17" s="16" t="s">
        <v>20</v>
      </c>
      <c r="B17" s="16"/>
      <c r="C17" s="12">
        <f>'Exh C actual base'!U123</f>
        <v>0</v>
      </c>
      <c r="D17" s="16"/>
      <c r="E17" s="294" t="e">
        <f t="shared" si="0"/>
        <v>#DIV/0!</v>
      </c>
      <c r="F17" s="17"/>
      <c r="G17" t="e">
        <f t="shared" si="1"/>
        <v>#DIV/0!</v>
      </c>
      <c r="H17" s="16"/>
      <c r="I17" s="12">
        <f t="shared" si="2"/>
        <v>0</v>
      </c>
      <c r="J17" s="17"/>
      <c r="K17" s="353" t="e">
        <f t="shared" si="3"/>
        <v>#DIV/0!</v>
      </c>
      <c r="L17" s="88"/>
    </row>
    <row r="18" spans="1:12" x14ac:dyDescent="0.25">
      <c r="A18" s="16" t="s">
        <v>132</v>
      </c>
      <c r="B18" s="16"/>
      <c r="C18" s="12">
        <f>'Exh C actual base'!U132</f>
        <v>0</v>
      </c>
      <c r="D18" s="16"/>
      <c r="E18" s="294" t="e">
        <f t="shared" si="0"/>
        <v>#DIV/0!</v>
      </c>
      <c r="F18" s="17"/>
      <c r="G18" t="e">
        <f t="shared" si="1"/>
        <v>#DIV/0!</v>
      </c>
      <c r="H18" s="16"/>
      <c r="I18" s="12">
        <f t="shared" si="2"/>
        <v>0</v>
      </c>
      <c r="J18" s="17"/>
      <c r="K18" s="353" t="e">
        <f t="shared" si="3"/>
        <v>#DIV/0!</v>
      </c>
      <c r="L18" s="88"/>
    </row>
    <row r="19" spans="1:12" x14ac:dyDescent="0.25">
      <c r="A19" s="16" t="s">
        <v>17</v>
      </c>
      <c r="B19" s="16"/>
      <c r="C19" s="12">
        <f>'Exh C actual base'!U141</f>
        <v>0</v>
      </c>
      <c r="D19" s="16"/>
      <c r="E19" s="294" t="e">
        <f t="shared" si="0"/>
        <v>#DIV/0!</v>
      </c>
      <c r="F19" s="17"/>
      <c r="G19" t="e">
        <f t="shared" si="1"/>
        <v>#DIV/0!</v>
      </c>
      <c r="H19" s="16"/>
      <c r="I19" s="12">
        <f t="shared" si="2"/>
        <v>0</v>
      </c>
      <c r="J19" s="17"/>
      <c r="K19" s="353" t="e">
        <f t="shared" si="3"/>
        <v>#DIV/0!</v>
      </c>
      <c r="L19" s="88"/>
    </row>
    <row r="20" spans="1:12" x14ac:dyDescent="0.25">
      <c r="A20" s="16" t="s">
        <v>150</v>
      </c>
      <c r="B20" s="16"/>
      <c r="C20" s="12">
        <f>'Exh C actual base'!U149</f>
        <v>0</v>
      </c>
      <c r="D20" s="16"/>
      <c r="E20" s="294" t="e">
        <f t="shared" si="0"/>
        <v>#DIV/0!</v>
      </c>
      <c r="F20" s="17"/>
      <c r="G20" t="e">
        <f t="shared" si="1"/>
        <v>#DIV/0!</v>
      </c>
      <c r="H20" s="16"/>
      <c r="I20" s="12">
        <f t="shared" si="2"/>
        <v>0</v>
      </c>
      <c r="J20" s="17"/>
      <c r="K20" s="353" t="e">
        <f t="shared" si="3"/>
        <v>#DIV/0!</v>
      </c>
      <c r="L20" s="88"/>
    </row>
    <row r="21" spans="1:12" x14ac:dyDescent="0.25">
      <c r="A21" s="16" t="s">
        <v>21</v>
      </c>
      <c r="B21" s="16"/>
      <c r="C21" s="12">
        <f>'Exh C actual base'!U158</f>
        <v>0</v>
      </c>
      <c r="D21" s="16"/>
      <c r="E21" s="294" t="e">
        <f t="shared" si="0"/>
        <v>#DIV/0!</v>
      </c>
      <c r="F21" s="17"/>
      <c r="G21" t="e">
        <f t="shared" si="1"/>
        <v>#DIV/0!</v>
      </c>
      <c r="H21" s="16"/>
      <c r="I21" s="12">
        <f t="shared" si="2"/>
        <v>0</v>
      </c>
      <c r="J21" s="17"/>
      <c r="K21" s="353" t="e">
        <f t="shared" si="3"/>
        <v>#DIV/0!</v>
      </c>
      <c r="L21" s="88"/>
    </row>
    <row r="22" spans="1:12" x14ac:dyDescent="0.25">
      <c r="A22" s="16" t="s">
        <v>133</v>
      </c>
      <c r="B22" s="16"/>
      <c r="C22" s="12">
        <f>'Exh C actual base'!U166</f>
        <v>0</v>
      </c>
      <c r="D22" s="16"/>
      <c r="E22" s="294" t="e">
        <f t="shared" si="0"/>
        <v>#DIV/0!</v>
      </c>
      <c r="F22" s="17"/>
      <c r="G22" t="e">
        <f t="shared" si="1"/>
        <v>#DIV/0!</v>
      </c>
      <c r="H22" s="16"/>
      <c r="I22" s="12">
        <f t="shared" si="2"/>
        <v>0</v>
      </c>
      <c r="J22" s="17"/>
      <c r="K22" s="353" t="e">
        <f t="shared" si="3"/>
        <v>#DIV/0!</v>
      </c>
      <c r="L22" s="88"/>
    </row>
    <row r="23" spans="1:12" x14ac:dyDescent="0.25">
      <c r="A23" s="16" t="s">
        <v>134</v>
      </c>
      <c r="B23" s="16"/>
      <c r="C23" s="12">
        <f>'Exh C actual base'!U175</f>
        <v>0</v>
      </c>
      <c r="D23" s="16"/>
      <c r="E23" s="294" t="e">
        <f t="shared" si="0"/>
        <v>#DIV/0!</v>
      </c>
      <c r="F23" s="17"/>
      <c r="G23" t="e">
        <f t="shared" si="1"/>
        <v>#DIV/0!</v>
      </c>
      <c r="H23" s="16"/>
      <c r="I23" s="12">
        <f t="shared" si="2"/>
        <v>0</v>
      </c>
      <c r="J23" s="17"/>
      <c r="K23" s="353" t="e">
        <f t="shared" si="3"/>
        <v>#DIV/0!</v>
      </c>
      <c r="L23" s="88"/>
    </row>
    <row r="24" spans="1:12" x14ac:dyDescent="0.25">
      <c r="A24" s="16" t="s">
        <v>257</v>
      </c>
      <c r="B24" s="16"/>
      <c r="C24" s="12">
        <f>'Exh C actual base'!U188</f>
        <v>0</v>
      </c>
      <c r="D24" s="16"/>
      <c r="E24" s="294" t="e">
        <f t="shared" si="0"/>
        <v>#DIV/0!</v>
      </c>
      <c r="F24" s="17"/>
      <c r="G24" t="e">
        <f t="shared" si="1"/>
        <v>#DIV/0!</v>
      </c>
      <c r="H24" s="16"/>
      <c r="I24" s="12">
        <f t="shared" si="2"/>
        <v>0</v>
      </c>
      <c r="J24" s="17"/>
      <c r="K24" s="353" t="e">
        <f t="shared" si="3"/>
        <v>#DIV/0!</v>
      </c>
      <c r="L24" s="88"/>
    </row>
    <row r="25" spans="1:12" x14ac:dyDescent="0.25">
      <c r="A25" s="16" t="s">
        <v>12</v>
      </c>
      <c r="B25" s="16"/>
      <c r="C25" s="12">
        <f>'Exh C actual base'!U65</f>
        <v>0</v>
      </c>
      <c r="D25" s="26"/>
      <c r="E25" s="294" t="e">
        <f t="shared" si="0"/>
        <v>#DIV/0!</v>
      </c>
      <c r="F25" s="110"/>
      <c r="G25" t="e">
        <f t="shared" si="1"/>
        <v>#DIV/0!</v>
      </c>
      <c r="H25" s="26"/>
      <c r="I25" s="12">
        <f>ROUND(C25*$I$7,0)</f>
        <v>0</v>
      </c>
      <c r="J25" s="16"/>
      <c r="K25" s="353" t="s">
        <v>140</v>
      </c>
      <c r="L25" s="153" t="s">
        <v>24</v>
      </c>
    </row>
    <row r="26" spans="1:12" x14ac:dyDescent="0.25">
      <c r="A26" s="16" t="s">
        <v>23</v>
      </c>
      <c r="B26" s="16"/>
      <c r="C26" s="12">
        <f>'Exh C actual base'!U205</f>
        <v>0</v>
      </c>
      <c r="D26" s="16"/>
      <c r="E26" s="294" t="e">
        <f t="shared" si="0"/>
        <v>#DIV/0!</v>
      </c>
      <c r="F26" s="17"/>
      <c r="G26" t="e">
        <f t="shared" si="1"/>
        <v>#DIV/0!</v>
      </c>
      <c r="H26" s="16"/>
      <c r="I26" s="12">
        <f>ROUND(C26*$I$7,0)</f>
        <v>0</v>
      </c>
      <c r="J26" s="16"/>
      <c r="K26" s="354"/>
      <c r="L26" s="154" t="s">
        <v>26</v>
      </c>
    </row>
    <row r="27" spans="1:12" x14ac:dyDescent="0.25">
      <c r="A27" s="16"/>
      <c r="B27" s="16"/>
      <c r="C27" s="155"/>
      <c r="D27" s="16"/>
      <c r="E27" s="156"/>
      <c r="F27" s="17"/>
      <c r="G27" s="155"/>
      <c r="H27" s="16"/>
      <c r="I27" s="155"/>
      <c r="J27" s="17"/>
      <c r="K27" s="155"/>
      <c r="L27" s="88"/>
    </row>
    <row r="28" spans="1:12" ht="15.75" thickBot="1" x14ac:dyDescent="0.3">
      <c r="A28" s="16" t="s">
        <v>25</v>
      </c>
      <c r="B28" s="16"/>
      <c r="C28" s="15">
        <f>SUM(C9:C27)</f>
        <v>0</v>
      </c>
      <c r="D28" s="16"/>
      <c r="E28" s="157" t="e">
        <f>ROUND(SUM(E9:E27),3)</f>
        <v>#DIV/0!</v>
      </c>
      <c r="F28" s="17"/>
      <c r="G28" s="15" t="e">
        <f>G38</f>
        <v>#DIV/0!</v>
      </c>
      <c r="H28" s="17"/>
      <c r="I28" s="15">
        <f>SUM(I9:I27)</f>
        <v>0</v>
      </c>
      <c r="J28" s="17"/>
      <c r="K28" s="352" t="e">
        <f>SUM(K9:K27)</f>
        <v>#DIV/0!</v>
      </c>
      <c r="L28" s="88"/>
    </row>
    <row r="29" spans="1:12" ht="15.75" thickTop="1" x14ac:dyDescent="0.25">
      <c r="A29" s="16"/>
      <c r="B29" s="16"/>
      <c r="C29" s="21"/>
      <c r="D29" s="16"/>
      <c r="E29" s="168"/>
      <c r="F29" s="17"/>
      <c r="G29" s="21"/>
      <c r="H29" s="17"/>
      <c r="I29" s="21"/>
      <c r="J29" s="17"/>
      <c r="K29" s="21"/>
      <c r="L29" s="88"/>
    </row>
    <row r="30" spans="1:12" x14ac:dyDescent="0.25">
      <c r="C30" s="159" t="s">
        <v>237</v>
      </c>
      <c r="D30" s="159"/>
      <c r="E30" s="295"/>
      <c r="F30" s="159"/>
      <c r="G30" s="295"/>
      <c r="H30" s="295"/>
      <c r="I30" s="295"/>
      <c r="J30" s="295"/>
      <c r="K30" s="163" t="s">
        <v>367</v>
      </c>
      <c r="L30" s="88"/>
    </row>
    <row r="31" spans="1:12" x14ac:dyDescent="0.25">
      <c r="C31" s="16"/>
      <c r="D31" s="159"/>
      <c r="E31" s="159"/>
      <c r="F31" s="159"/>
      <c r="G31" s="159"/>
      <c r="H31" s="295"/>
      <c r="I31" s="295"/>
      <c r="J31" s="295"/>
      <c r="L31" s="88"/>
    </row>
    <row r="32" spans="1:12" x14ac:dyDescent="0.25">
      <c r="C32" s="16"/>
      <c r="D32" s="159"/>
      <c r="E32" s="159"/>
      <c r="F32" s="159"/>
      <c r="G32" s="159"/>
      <c r="H32" s="295"/>
      <c r="I32" s="295"/>
      <c r="J32" s="295"/>
      <c r="L32" s="88"/>
    </row>
    <row r="33" spans="1:13" x14ac:dyDescent="0.25">
      <c r="B33" s="55" t="str">
        <f>A2</f>
        <v>FY 2022</v>
      </c>
      <c r="C33" s="158"/>
      <c r="E33" s="164" t="s">
        <v>351</v>
      </c>
      <c r="F33" s="164"/>
      <c r="G33" s="355">
        <f>'Exh E-1 actual pool'!N69</f>
        <v>0</v>
      </c>
      <c r="I33" s="158" t="s">
        <v>235</v>
      </c>
      <c r="M33" s="296"/>
    </row>
    <row r="34" spans="1:13" x14ac:dyDescent="0.25">
      <c r="B34" s="55" t="str">
        <f>A2</f>
        <v>FY 2022</v>
      </c>
      <c r="C34" s="158"/>
      <c r="E34" s="164" t="s">
        <v>352</v>
      </c>
      <c r="F34" s="164"/>
      <c r="G34" s="297" t="e">
        <f>'Exh C actual base'!X209</f>
        <v>#DIV/0!</v>
      </c>
      <c r="I34" s="158" t="s">
        <v>237</v>
      </c>
      <c r="M34" s="296"/>
    </row>
    <row r="35" spans="1:13" x14ac:dyDescent="0.25">
      <c r="C35" s="158"/>
      <c r="E35" s="298"/>
      <c r="F35" s="164"/>
      <c r="G35" t="e">
        <f>ROUND(G33*G34,0)</f>
        <v>#DIV/0!</v>
      </c>
      <c r="M35" s="296"/>
    </row>
    <row r="36" spans="1:13" x14ac:dyDescent="0.25">
      <c r="B36" s="164" t="s">
        <v>430</v>
      </c>
      <c r="C36" s="158"/>
      <c r="E36" s="164" t="s">
        <v>368</v>
      </c>
      <c r="F36" s="164"/>
      <c r="G36" s="361">
        <v>0</v>
      </c>
      <c r="H36" s="265" t="s">
        <v>13</v>
      </c>
      <c r="I36" s="56"/>
      <c r="M36" s="296"/>
    </row>
    <row r="37" spans="1:13" x14ac:dyDescent="0.25">
      <c r="C37" s="158"/>
      <c r="E37" s="158"/>
      <c r="F37" s="164"/>
      <c r="G37"/>
      <c r="I37" s="56"/>
      <c r="M37" s="296"/>
    </row>
    <row r="38" spans="1:13" ht="15.75" thickBot="1" x14ac:dyDescent="0.3">
      <c r="C38" s="158"/>
      <c r="E38" s="164" t="s">
        <v>369</v>
      </c>
      <c r="F38" s="164"/>
      <c r="G38" s="356" t="e">
        <f>SUM(G35:G37)</f>
        <v>#DIV/0!</v>
      </c>
      <c r="I38" s="56"/>
      <c r="M38" s="296"/>
    </row>
    <row r="39" spans="1:13" ht="15.75" thickTop="1" x14ac:dyDescent="0.25">
      <c r="C39" s="16"/>
      <c r="D39" s="159"/>
      <c r="E39" s="159"/>
      <c r="F39" s="159"/>
      <c r="G39" s="159"/>
      <c r="H39" s="295"/>
      <c r="I39" s="295"/>
      <c r="J39" s="295"/>
      <c r="L39" s="88"/>
    </row>
    <row r="40" spans="1:13" x14ac:dyDescent="0.25">
      <c r="A40" s="349" t="s">
        <v>54</v>
      </c>
      <c r="B40" s="349"/>
      <c r="C40" s="158"/>
      <c r="E40" s="158"/>
      <c r="G40" s="158"/>
      <c r="L40" s="88"/>
    </row>
    <row r="41" spans="1:13" x14ac:dyDescent="0.25">
      <c r="A41" s="16" t="s">
        <v>317</v>
      </c>
      <c r="B41" s="16"/>
      <c r="C41" s="16"/>
      <c r="D41" s="16"/>
      <c r="E41" s="16"/>
      <c r="F41" s="17"/>
      <c r="G41" s="249"/>
      <c r="H41" s="16"/>
      <c r="I41" s="16"/>
      <c r="J41" s="17"/>
      <c r="K41" s="21"/>
      <c r="L41" s="19"/>
    </row>
    <row r="42" spans="1:13" x14ac:dyDescent="0.25">
      <c r="A42" s="16"/>
      <c r="B42" s="16"/>
      <c r="C42" s="16"/>
      <c r="D42" s="16"/>
      <c r="E42" s="16"/>
      <c r="F42" s="17"/>
      <c r="G42" s="249"/>
      <c r="H42" s="16"/>
      <c r="I42" s="16"/>
      <c r="J42" s="17"/>
      <c r="K42" s="21"/>
      <c r="L42" s="19"/>
    </row>
    <row r="43" spans="1:13" ht="30" customHeight="1" x14ac:dyDescent="0.25">
      <c r="A43" s="384" t="s">
        <v>249</v>
      </c>
      <c r="B43" s="384"/>
      <c r="C43" s="384"/>
      <c r="D43" s="384"/>
      <c r="E43" s="384"/>
      <c r="F43" s="384"/>
      <c r="G43" s="384"/>
      <c r="H43" s="384"/>
      <c r="I43" s="384"/>
      <c r="J43" s="384"/>
      <c r="K43" s="384"/>
      <c r="L43" s="19"/>
    </row>
    <row r="44" spans="1:13" x14ac:dyDescent="0.25">
      <c r="A44" s="251"/>
      <c r="B44" s="251"/>
      <c r="C44" s="251"/>
      <c r="D44" s="251"/>
      <c r="E44" s="251"/>
      <c r="F44" s="251"/>
      <c r="G44" s="251"/>
      <c r="H44" s="251"/>
      <c r="I44" s="251"/>
      <c r="J44" s="251"/>
      <c r="K44" s="251"/>
      <c r="L44" s="19"/>
    </row>
    <row r="45" spans="1:13" ht="21.6" customHeight="1" x14ac:dyDescent="0.25">
      <c r="A45" s="347" t="s">
        <v>250</v>
      </c>
      <c r="B45" s="347"/>
      <c r="C45" s="347"/>
      <c r="D45" s="347"/>
      <c r="E45" s="347"/>
      <c r="F45" s="347"/>
      <c r="G45" s="347"/>
      <c r="H45" s="347"/>
      <c r="I45" s="347"/>
      <c r="J45" s="347"/>
      <c r="K45" s="347"/>
      <c r="L45" s="19"/>
    </row>
    <row r="46" spans="1:13" x14ac:dyDescent="0.25">
      <c r="A46" s="282"/>
      <c r="B46" s="282"/>
      <c r="C46" s="282"/>
      <c r="D46" s="282"/>
      <c r="E46" s="282"/>
      <c r="F46" s="282"/>
      <c r="G46" s="282"/>
      <c r="H46" s="282"/>
      <c r="I46" s="282"/>
      <c r="J46" s="282"/>
      <c r="K46" s="282"/>
      <c r="L46" s="19"/>
    </row>
  </sheetData>
  <mergeCells count="1">
    <mergeCell ref="A43:K43"/>
  </mergeCells>
  <printOptions headings="1"/>
  <pageMargins left="0.45" right="0.45" top="1" bottom="0.75" header="0.3" footer="0.3"/>
  <pageSetup scale="98" orientation="portrait" horizontalDpi="0" verticalDpi="0" r:id="rId1"/>
  <headerFooter>
    <oddFooter>&amp;L&amp;F&amp;C&amp;A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V51"/>
  <sheetViews>
    <sheetView zoomScaleNormal="100" workbookViewId="0">
      <pane ySplit="10" topLeftCell="A31" activePane="bottomLeft" state="frozen"/>
      <selection pane="bottomLeft" activeCell="A44" sqref="A44:Q44"/>
    </sheetView>
  </sheetViews>
  <sheetFormatPr defaultColWidth="9.140625" defaultRowHeight="12.75" x14ac:dyDescent="0.2"/>
  <cols>
    <col min="1" max="1" width="11.28515625" style="16" customWidth="1"/>
    <col min="2" max="2" width="5.28515625" style="16" customWidth="1"/>
    <col min="3" max="3" width="11.85546875" style="16" customWidth="1"/>
    <col min="4" max="4" width="2.7109375" style="16" customWidth="1"/>
    <col min="5" max="5" width="10.7109375" style="16" customWidth="1"/>
    <col min="6" max="6" width="2.85546875" style="16" customWidth="1"/>
    <col min="7" max="7" width="10.7109375" style="16" customWidth="1"/>
    <col min="8" max="8" width="1.85546875" style="16" customWidth="1"/>
    <col min="9" max="9" width="10.7109375" style="16" customWidth="1"/>
    <col min="10" max="10" width="2.140625" style="16" customWidth="1"/>
    <col min="11" max="11" width="10.7109375" style="16" customWidth="1"/>
    <col min="12" max="12" width="1.7109375" style="16" customWidth="1"/>
    <col min="13" max="13" width="10.7109375" style="16" customWidth="1"/>
    <col min="14" max="14" width="1.28515625" style="16" customWidth="1"/>
    <col min="15" max="15" width="10.7109375" style="16" customWidth="1"/>
    <col min="16" max="16" width="1.28515625" style="19" customWidth="1"/>
    <col min="17" max="17" width="12.42578125" style="16" customWidth="1"/>
    <col min="18" max="18" width="2.85546875" style="16" customWidth="1"/>
    <col min="19" max="19" width="13.140625" style="16" customWidth="1"/>
    <col min="20" max="20" width="12.7109375" style="16" customWidth="1"/>
    <col min="21" max="16384" width="9.140625" style="16"/>
  </cols>
  <sheetData>
    <row r="1" spans="1:22" ht="18.75" x14ac:dyDescent="0.3">
      <c r="A1" s="118" t="str">
        <f>Entity</f>
        <v>Name of Tribe</v>
      </c>
      <c r="B1" s="118"/>
      <c r="C1" s="143"/>
      <c r="D1" s="143"/>
      <c r="E1" s="143"/>
      <c r="F1" s="143"/>
      <c r="G1" s="143"/>
      <c r="H1" s="143"/>
      <c r="I1" s="143"/>
      <c r="J1" s="143"/>
      <c r="K1" s="143"/>
      <c r="L1" s="143"/>
      <c r="M1" s="143"/>
      <c r="N1" s="143"/>
      <c r="O1" s="143"/>
      <c r="P1" s="74"/>
      <c r="Q1" s="144" t="s">
        <v>421</v>
      </c>
    </row>
    <row r="2" spans="1:22" ht="15.75" customHeight="1" x14ac:dyDescent="0.3">
      <c r="A2" s="118" t="s">
        <v>0</v>
      </c>
      <c r="B2" s="118"/>
      <c r="C2" s="143"/>
      <c r="D2" s="143"/>
      <c r="E2" s="143"/>
      <c r="F2" s="145"/>
      <c r="G2" s="75"/>
      <c r="H2" s="75"/>
      <c r="I2" s="75"/>
      <c r="J2" s="75"/>
      <c r="K2" s="75"/>
      <c r="L2" s="75"/>
      <c r="M2" s="75"/>
      <c r="N2" s="75"/>
      <c r="O2" s="75"/>
      <c r="P2" s="75"/>
      <c r="Q2" s="143"/>
      <c r="R2" s="18"/>
      <c r="S2" s="148"/>
      <c r="T2" s="147"/>
    </row>
    <row r="3" spans="1:22" s="147" customFormat="1" ht="18.75" customHeight="1" x14ac:dyDescent="0.3">
      <c r="A3" s="91" t="str">
        <f>'start here-do not delete'!D29</f>
        <v>FY 2022</v>
      </c>
      <c r="B3" s="118" t="s">
        <v>126</v>
      </c>
      <c r="C3" s="143"/>
      <c r="D3" s="143"/>
      <c r="E3" s="105"/>
      <c r="F3" s="146"/>
      <c r="G3" s="146"/>
      <c r="H3" s="146"/>
      <c r="I3" s="146"/>
      <c r="J3" s="146"/>
      <c r="K3" s="146"/>
      <c r="L3" s="146"/>
      <c r="M3" s="146" t="s">
        <v>140</v>
      </c>
      <c r="N3" s="146"/>
      <c r="O3" s="146"/>
      <c r="P3" s="20"/>
      <c r="R3" s="88"/>
      <c r="S3" s="148"/>
    </row>
    <row r="4" spans="1:22" s="147" customFormat="1" ht="18.75" customHeight="1" x14ac:dyDescent="0.3">
      <c r="A4" s="293" t="s">
        <v>422</v>
      </c>
      <c r="B4" s="118"/>
      <c r="C4" s="143"/>
      <c r="D4" s="143"/>
      <c r="E4" s="105"/>
      <c r="F4" s="146"/>
      <c r="G4" s="146"/>
      <c r="H4" s="146"/>
      <c r="I4" s="146"/>
      <c r="J4" s="146"/>
      <c r="K4" s="146"/>
      <c r="L4" s="146"/>
      <c r="M4" s="146"/>
      <c r="N4" s="146"/>
      <c r="O4" s="146"/>
      <c r="P4" s="20"/>
      <c r="R4" s="88"/>
      <c r="S4" s="148"/>
    </row>
    <row r="5" spans="1:22" s="147" customFormat="1" ht="18.75" customHeight="1" x14ac:dyDescent="0.3">
      <c r="A5" s="338"/>
      <c r="B5" s="118"/>
      <c r="C5" s="143"/>
      <c r="D5" s="143"/>
      <c r="E5" s="105"/>
      <c r="F5" s="146"/>
      <c r="G5" s="146"/>
      <c r="H5" s="146"/>
      <c r="I5" s="146"/>
      <c r="J5" s="146"/>
      <c r="K5" s="146"/>
      <c r="L5" s="146"/>
      <c r="M5" s="146"/>
      <c r="N5" s="146"/>
      <c r="O5" s="146"/>
      <c r="P5" s="20"/>
      <c r="R5" s="88"/>
      <c r="S5" s="148"/>
    </row>
    <row r="6" spans="1:22" s="147" customFormat="1" ht="15" x14ac:dyDescent="0.25">
      <c r="B6" s="149"/>
      <c r="C6" s="150"/>
      <c r="D6" s="150"/>
      <c r="E6" s="150"/>
      <c r="F6" s="150"/>
      <c r="G6" s="150"/>
      <c r="H6" s="150"/>
      <c r="I6" s="108" t="str">
        <f>A3</f>
        <v>FY 2022</v>
      </c>
      <c r="J6" s="150"/>
      <c r="K6" s="150"/>
      <c r="L6" s="150"/>
      <c r="M6" s="150"/>
      <c r="N6" s="150"/>
      <c r="O6" s="150"/>
      <c r="P6" s="25"/>
      <c r="Q6" s="150"/>
      <c r="R6" s="88"/>
      <c r="S6" s="148"/>
    </row>
    <row r="7" spans="1:22" s="147" customFormat="1" ht="14.25" x14ac:dyDescent="0.2">
      <c r="A7" s="20"/>
      <c r="B7" s="146"/>
      <c r="C7" s="108" t="str">
        <f>+A3</f>
        <v>FY 2022</v>
      </c>
      <c r="D7" s="146"/>
      <c r="E7" s="146"/>
      <c r="F7" s="201"/>
      <c r="G7" s="108" t="str">
        <f>+A3</f>
        <v>FY 2022</v>
      </c>
      <c r="H7" s="146"/>
      <c r="I7" s="146" t="s">
        <v>1</v>
      </c>
      <c r="J7" s="201"/>
      <c r="K7" s="146" t="s">
        <v>1</v>
      </c>
      <c r="L7" s="146"/>
      <c r="P7" s="148"/>
      <c r="R7" s="320"/>
      <c r="S7" s="148"/>
    </row>
    <row r="8" spans="1:22" s="147" customFormat="1" ht="14.25" x14ac:dyDescent="0.2">
      <c r="A8" s="146"/>
      <c r="B8" s="146"/>
      <c r="C8" s="146" t="s">
        <v>283</v>
      </c>
      <c r="D8" s="146"/>
      <c r="E8" s="146" t="s">
        <v>3</v>
      </c>
      <c r="F8" s="201"/>
      <c r="G8" s="146" t="s">
        <v>1</v>
      </c>
      <c r="H8" s="146"/>
      <c r="I8" s="146" t="s">
        <v>4</v>
      </c>
      <c r="J8" s="201"/>
      <c r="K8" s="146" t="s">
        <v>28</v>
      </c>
      <c r="L8" s="146"/>
      <c r="M8" s="146" t="s">
        <v>141</v>
      </c>
      <c r="N8" s="146"/>
      <c r="O8" s="146" t="s">
        <v>142</v>
      </c>
      <c r="P8" s="20"/>
      <c r="Q8" s="146"/>
      <c r="R8" s="320"/>
      <c r="S8" s="20" t="s">
        <v>382</v>
      </c>
      <c r="T8" s="146" t="s">
        <v>383</v>
      </c>
    </row>
    <row r="9" spans="1:22" s="147" customFormat="1" ht="15" thickBot="1" x14ac:dyDescent="0.25">
      <c r="A9" s="202" t="s">
        <v>6</v>
      </c>
      <c r="B9" s="202"/>
      <c r="C9" s="36" t="s">
        <v>284</v>
      </c>
      <c r="D9" s="36"/>
      <c r="E9" s="36" t="s">
        <v>7</v>
      </c>
      <c r="F9" s="203"/>
      <c r="G9" s="36" t="s">
        <v>8</v>
      </c>
      <c r="H9" s="36"/>
      <c r="I9" s="204">
        <v>0</v>
      </c>
      <c r="J9" s="151" t="s">
        <v>13</v>
      </c>
      <c r="K9" s="36" t="s">
        <v>109</v>
      </c>
      <c r="L9" s="36"/>
      <c r="M9" s="36" t="s">
        <v>143</v>
      </c>
      <c r="N9" s="36"/>
      <c r="O9" s="36" t="s">
        <v>1</v>
      </c>
      <c r="P9" s="36"/>
      <c r="Q9" s="36" t="s">
        <v>9</v>
      </c>
      <c r="R9" s="321"/>
      <c r="S9" s="36" t="s">
        <v>9</v>
      </c>
      <c r="T9" s="36" t="s">
        <v>9</v>
      </c>
    </row>
    <row r="10" spans="1:22" ht="15" x14ac:dyDescent="0.25">
      <c r="F10" s="17"/>
      <c r="G10" s="16" t="s">
        <v>140</v>
      </c>
      <c r="I10" s="16" t="s">
        <v>140</v>
      </c>
      <c r="J10" s="17"/>
      <c r="K10" s="16" t="s">
        <v>140</v>
      </c>
      <c r="O10" s="12" t="s">
        <v>140</v>
      </c>
      <c r="P10" s="6"/>
      <c r="R10" s="322"/>
      <c r="S10" s="19"/>
    </row>
    <row r="11" spans="1:22" ht="15" x14ac:dyDescent="0.25">
      <c r="A11" s="16" t="s">
        <v>10</v>
      </c>
      <c r="C11" s="26">
        <f>'Exh C actual base'!U22</f>
        <v>0</v>
      </c>
      <c r="D11" s="26"/>
      <c r="E11" s="152" t="e">
        <f t="shared" ref="E11:E30" si="0">ROUND((C11/$C$32),4)</f>
        <v>#DIV/0!</v>
      </c>
      <c r="F11" s="110"/>
      <c r="G11" s="26" t="e">
        <f>ROUND($G$32*E11,0)</f>
        <v>#DIV/0!</v>
      </c>
      <c r="H11" s="26"/>
      <c r="I11" s="26">
        <f t="shared" ref="I11:I22" si="1">ROUND(C11*$I$9,0)</f>
        <v>0</v>
      </c>
      <c r="J11" s="110"/>
      <c r="K11" s="26">
        <f>'Exh C-1 IndirectCostCollection'!L9</f>
        <v>0</v>
      </c>
      <c r="M11" s="26" t="e">
        <f>IF(K11&lt;G11,IF(I11&gt;=G11,IF(I11&gt;K11,G11-K11,0),IF(I11&gt;K11,I11-K11,0)),0)</f>
        <v>#DIV/0!</v>
      </c>
      <c r="N11" s="26"/>
      <c r="O11" s="26" t="e">
        <f>IF(K11&gt;G11,IF(I11&lt;=G11,IF(I11&lt;K11,K11-G11,0),IF(I11&lt;K11,K11-I11,0)),0)</f>
        <v>#DIV/0!</v>
      </c>
      <c r="P11" s="21"/>
      <c r="Q11" s="351" t="e">
        <f>IF(K11&gt;=G11,G11-K11,IF(I11&gt;=K11,IF(I11&lt;=G11,G11-I11,0),IF(I11&lt;=G11,G11-K11,0)))+O11</f>
        <v>#DIV/0!</v>
      </c>
      <c r="R11" s="322"/>
      <c r="S11" s="357" t="e">
        <f>Q11</f>
        <v>#DIV/0!</v>
      </c>
      <c r="T11" s="351" t="s">
        <v>140</v>
      </c>
      <c r="U11" s="26" t="s">
        <v>140</v>
      </c>
      <c r="V11" s="26" t="s">
        <v>140</v>
      </c>
    </row>
    <row r="12" spans="1:22" ht="15" x14ac:dyDescent="0.25">
      <c r="A12" s="16" t="s">
        <v>15</v>
      </c>
      <c r="C12" s="12">
        <f>'Exh C actual base'!U54</f>
        <v>0</v>
      </c>
      <c r="E12" s="152" t="e">
        <f t="shared" si="0"/>
        <v>#DIV/0!</v>
      </c>
      <c r="F12" s="17"/>
      <c r="G12" s="12" t="e">
        <f>ROUND($G$32*E12,0)</f>
        <v>#DIV/0!</v>
      </c>
      <c r="I12" s="12">
        <f>ROUND(C12*$I$9,0)</f>
        <v>0</v>
      </c>
      <c r="J12" s="17"/>
      <c r="K12" s="12">
        <f>'Exh C-1 IndirectCostCollection'!L10</f>
        <v>0</v>
      </c>
      <c r="M12" s="12" t="e">
        <f>IF(K12&lt;G12,IF(I12&gt;=G12,IF(I12&gt;K12,G12-K12,0),IF(I12&gt;K12,I12-K12,0)),0)</f>
        <v>#DIV/0!</v>
      </c>
      <c r="N12" s="12"/>
      <c r="O12" s="12" t="e">
        <f>IF(K12&gt;G12,IF(I12&lt;=G12,IF(I12&lt;K12,K12-G12,0),IF(I12&lt;K12,K12-I12,0)),0)</f>
        <v>#DIV/0!</v>
      </c>
      <c r="P12" s="6"/>
      <c r="Q12" s="353" t="e">
        <f>IF(K12&gt;=G12,G12-K12,IF(I12&gt;=K12,IF(I12&lt;=G12,G12-I12,0),IF(I12&lt;=G12,G12-K12,0)))+O12</f>
        <v>#DIV/0!</v>
      </c>
      <c r="R12" s="322"/>
      <c r="S12" s="354"/>
      <c r="T12" s="357" t="e">
        <f>Q12</f>
        <v>#DIV/0!</v>
      </c>
    </row>
    <row r="13" spans="1:22" ht="15" x14ac:dyDescent="0.25">
      <c r="A13" s="16" t="s">
        <v>11</v>
      </c>
      <c r="C13" s="12">
        <f>'Exh C actual base'!U33</f>
        <v>0</v>
      </c>
      <c r="E13" s="152" t="e">
        <f t="shared" si="0"/>
        <v>#DIV/0!</v>
      </c>
      <c r="F13" s="17"/>
      <c r="G13" s="12" t="e">
        <f t="shared" ref="G13:G30" si="2">ROUND($G$32*E13,0)</f>
        <v>#DIV/0!</v>
      </c>
      <c r="I13" s="12">
        <f t="shared" si="1"/>
        <v>0</v>
      </c>
      <c r="J13" s="17"/>
      <c r="K13" s="12">
        <f>'Exh C-1 IndirectCostCollection'!L11</f>
        <v>0</v>
      </c>
      <c r="M13" s="12" t="e">
        <f t="shared" ref="M13:M28" si="3">IF(K13&lt;G13,IF(I13&gt;=G13,IF(I13&gt;K13,G13-K13,0),IF(I13&gt;K13,I13-K13,0)),0)</f>
        <v>#DIV/0!</v>
      </c>
      <c r="N13" s="12"/>
      <c r="O13" s="12" t="e">
        <f t="shared" ref="O13:O28" si="4">IF(K13&gt;G13,IF(I13&lt;=G13,IF(I13&lt;K13,K13-G13,0),IF(I13&lt;K13,K13-I13,0)),0)</f>
        <v>#DIV/0!</v>
      </c>
      <c r="P13" s="6"/>
      <c r="Q13" s="353" t="e">
        <f t="shared" ref="Q13:Q28" si="5">IF(K13&gt;=G13,G13-K13,IF(I13&gt;=K13,IF(I13&lt;=G13,G13-I13,0),IF(I13&lt;=G13,G13-K13,0)))+O13</f>
        <v>#DIV/0!</v>
      </c>
      <c r="R13" s="322"/>
      <c r="S13" s="354" t="e">
        <f>Q13</f>
        <v>#DIV/0!</v>
      </c>
      <c r="T13" s="353"/>
    </row>
    <row r="14" spans="1:22" ht="15" x14ac:dyDescent="0.25">
      <c r="A14" s="16" t="s">
        <v>14</v>
      </c>
      <c r="C14" s="12">
        <f>'Exh C actual base'!U44</f>
        <v>0</v>
      </c>
      <c r="E14" s="152" t="e">
        <f t="shared" si="0"/>
        <v>#DIV/0!</v>
      </c>
      <c r="F14" s="17"/>
      <c r="G14" s="12" t="e">
        <f t="shared" si="2"/>
        <v>#DIV/0!</v>
      </c>
      <c r="I14" s="12">
        <f t="shared" si="1"/>
        <v>0</v>
      </c>
      <c r="J14" s="17"/>
      <c r="K14" s="12">
        <f>'Exh C-1 IndirectCostCollection'!L12</f>
        <v>0</v>
      </c>
      <c r="M14" s="12" t="e">
        <f t="shared" si="3"/>
        <v>#DIV/0!</v>
      </c>
      <c r="N14" s="12"/>
      <c r="O14" s="12" t="e">
        <f t="shared" si="4"/>
        <v>#DIV/0!</v>
      </c>
      <c r="P14" s="6"/>
      <c r="Q14" s="353" t="e">
        <f t="shared" si="5"/>
        <v>#DIV/0!</v>
      </c>
      <c r="R14" s="322"/>
      <c r="S14" s="354"/>
      <c r="T14" s="353" t="e">
        <f>Q14</f>
        <v>#DIV/0!</v>
      </c>
    </row>
    <row r="15" spans="1:22" ht="15" x14ac:dyDescent="0.25">
      <c r="A15" s="16" t="s">
        <v>16</v>
      </c>
      <c r="C15" s="12">
        <f>'Exh C actual base'!U76</f>
        <v>0</v>
      </c>
      <c r="E15" s="152" t="e">
        <f t="shared" si="0"/>
        <v>#DIV/0!</v>
      </c>
      <c r="F15" s="17"/>
      <c r="G15" s="12" t="e">
        <f t="shared" si="2"/>
        <v>#DIV/0!</v>
      </c>
      <c r="I15" s="12">
        <f t="shared" si="1"/>
        <v>0</v>
      </c>
      <c r="J15" s="17"/>
      <c r="K15" s="12">
        <f>'Exh C-1 IndirectCostCollection'!L13</f>
        <v>0</v>
      </c>
      <c r="M15" s="12" t="e">
        <f t="shared" si="3"/>
        <v>#DIV/0!</v>
      </c>
      <c r="N15" s="12"/>
      <c r="O15" s="12" t="e">
        <f t="shared" si="4"/>
        <v>#DIV/0!</v>
      </c>
      <c r="P15" s="6"/>
      <c r="Q15" s="353" t="e">
        <f t="shared" si="5"/>
        <v>#DIV/0!</v>
      </c>
      <c r="R15" s="322"/>
      <c r="S15" s="354"/>
      <c r="T15" s="353" t="e">
        <f t="shared" ref="T15:T28" si="6">Q15</f>
        <v>#DIV/0!</v>
      </c>
    </row>
    <row r="16" spans="1:22" ht="15" x14ac:dyDescent="0.25">
      <c r="A16" s="16" t="s">
        <v>129</v>
      </c>
      <c r="C16" s="12">
        <f>'Exh C actual base'!U83</f>
        <v>0</v>
      </c>
      <c r="E16" s="152" t="e">
        <f t="shared" si="0"/>
        <v>#DIV/0!</v>
      </c>
      <c r="F16" s="17"/>
      <c r="G16" s="12" t="e">
        <f t="shared" si="2"/>
        <v>#DIV/0!</v>
      </c>
      <c r="I16" s="12">
        <f t="shared" si="1"/>
        <v>0</v>
      </c>
      <c r="J16" s="17"/>
      <c r="K16" s="12">
        <f>'Exh C-1 IndirectCostCollection'!L14</f>
        <v>0</v>
      </c>
      <c r="M16" s="12" t="e">
        <f t="shared" si="3"/>
        <v>#DIV/0!</v>
      </c>
      <c r="N16" s="12"/>
      <c r="O16" s="12" t="e">
        <f t="shared" si="4"/>
        <v>#DIV/0!</v>
      </c>
      <c r="P16" s="6"/>
      <c r="Q16" s="353" t="e">
        <f t="shared" si="5"/>
        <v>#DIV/0!</v>
      </c>
      <c r="R16" s="322"/>
      <c r="S16" s="354"/>
      <c r="T16" s="353" t="e">
        <f t="shared" si="6"/>
        <v>#DIV/0!</v>
      </c>
    </row>
    <row r="17" spans="1:22" ht="15" x14ac:dyDescent="0.25">
      <c r="A17" s="16" t="s">
        <v>252</v>
      </c>
      <c r="C17" s="12">
        <f>'Exh C actual base'!U90</f>
        <v>0</v>
      </c>
      <c r="E17" s="152" t="e">
        <f t="shared" si="0"/>
        <v>#DIV/0!</v>
      </c>
      <c r="F17" s="17"/>
      <c r="G17" s="12" t="e">
        <f t="shared" si="2"/>
        <v>#DIV/0!</v>
      </c>
      <c r="I17" s="12">
        <f t="shared" ref="I17" si="7">ROUND(C17*$I$9,0)</f>
        <v>0</v>
      </c>
      <c r="J17" s="17"/>
      <c r="K17" s="12">
        <f>'Exh C-1 IndirectCostCollection'!L15</f>
        <v>0</v>
      </c>
      <c r="M17" s="12" t="e">
        <f t="shared" ref="M17" si="8">IF(K17&lt;G17,IF(I17&gt;=G17,IF(I17&gt;K17,G17-K17,0),IF(I17&gt;K17,I17-K17,0)),0)</f>
        <v>#DIV/0!</v>
      </c>
      <c r="N17" s="12"/>
      <c r="O17" s="12" t="e">
        <f t="shared" ref="O17" si="9">IF(K17&gt;G17,IF(I17&lt;=G17,IF(I17&lt;K17,K17-G17,0),IF(I17&lt;K17,K17-I17,0)),0)</f>
        <v>#DIV/0!</v>
      </c>
      <c r="P17" s="6"/>
      <c r="Q17" s="353" t="e">
        <f t="shared" ref="Q17" si="10">IF(K17&gt;=G17,G17-K17,IF(I17&gt;=K17,IF(I17&lt;=G17,G17-I17,0),IF(I17&lt;=G17,G17-K17,0)))+O17</f>
        <v>#DIV/0!</v>
      </c>
      <c r="R17" s="322"/>
      <c r="S17" s="354"/>
      <c r="T17" s="353" t="e">
        <f t="shared" si="6"/>
        <v>#DIV/0!</v>
      </c>
    </row>
    <row r="18" spans="1:22" ht="15" x14ac:dyDescent="0.25">
      <c r="A18" s="16" t="s">
        <v>18</v>
      </c>
      <c r="C18" s="12">
        <f>'Exh C actual base'!U98</f>
        <v>0</v>
      </c>
      <c r="E18" s="152" t="e">
        <f t="shared" si="0"/>
        <v>#DIV/0!</v>
      </c>
      <c r="F18" s="17"/>
      <c r="G18" s="12" t="e">
        <f t="shared" si="2"/>
        <v>#DIV/0!</v>
      </c>
      <c r="I18" s="12">
        <f t="shared" si="1"/>
        <v>0</v>
      </c>
      <c r="J18" s="17"/>
      <c r="K18" s="12">
        <f>'Exh C-1 IndirectCostCollection'!L16</f>
        <v>0</v>
      </c>
      <c r="M18" s="12" t="e">
        <f t="shared" si="3"/>
        <v>#DIV/0!</v>
      </c>
      <c r="N18" s="12"/>
      <c r="O18" s="12" t="e">
        <f t="shared" si="4"/>
        <v>#DIV/0!</v>
      </c>
      <c r="P18" s="6"/>
      <c r="Q18" s="353" t="e">
        <f t="shared" si="5"/>
        <v>#DIV/0!</v>
      </c>
      <c r="R18" s="322"/>
      <c r="S18" s="354"/>
      <c r="T18" s="353" t="e">
        <f t="shared" si="6"/>
        <v>#DIV/0!</v>
      </c>
    </row>
    <row r="19" spans="1:22" ht="15" x14ac:dyDescent="0.25">
      <c r="A19" s="16" t="s">
        <v>19</v>
      </c>
      <c r="C19" s="12">
        <f>'Exh C actual base'!U107</f>
        <v>0</v>
      </c>
      <c r="E19" s="152" t="e">
        <f t="shared" si="0"/>
        <v>#DIV/0!</v>
      </c>
      <c r="F19" s="17"/>
      <c r="G19" s="12" t="e">
        <f t="shared" si="2"/>
        <v>#DIV/0!</v>
      </c>
      <c r="I19" s="12">
        <f t="shared" si="1"/>
        <v>0</v>
      </c>
      <c r="J19" s="17"/>
      <c r="K19" s="12">
        <f>'Exh C-1 IndirectCostCollection'!L17</f>
        <v>0</v>
      </c>
      <c r="M19" s="12" t="e">
        <f t="shared" si="3"/>
        <v>#DIV/0!</v>
      </c>
      <c r="N19" s="12"/>
      <c r="O19" s="12" t="e">
        <f t="shared" si="4"/>
        <v>#DIV/0!</v>
      </c>
      <c r="P19" s="6"/>
      <c r="Q19" s="353" t="e">
        <f t="shared" si="5"/>
        <v>#DIV/0!</v>
      </c>
      <c r="R19" s="322"/>
      <c r="S19" s="354"/>
      <c r="T19" s="353" t="e">
        <f t="shared" si="6"/>
        <v>#DIV/0!</v>
      </c>
    </row>
    <row r="20" spans="1:22" ht="15" x14ac:dyDescent="0.25">
      <c r="A20" s="16" t="s">
        <v>22</v>
      </c>
      <c r="C20" s="12">
        <f>'Exh C actual base'!U115</f>
        <v>0</v>
      </c>
      <c r="E20" s="152" t="e">
        <f t="shared" si="0"/>
        <v>#DIV/0!</v>
      </c>
      <c r="F20" s="17"/>
      <c r="G20" s="12" t="e">
        <f t="shared" si="2"/>
        <v>#DIV/0!</v>
      </c>
      <c r="I20" s="12">
        <f t="shared" si="1"/>
        <v>0</v>
      </c>
      <c r="J20" s="17"/>
      <c r="K20" s="12">
        <f>'Exh C-1 IndirectCostCollection'!L18</f>
        <v>0</v>
      </c>
      <c r="M20" s="12" t="e">
        <f t="shared" si="3"/>
        <v>#DIV/0!</v>
      </c>
      <c r="N20" s="12"/>
      <c r="O20" s="12" t="e">
        <f t="shared" si="4"/>
        <v>#DIV/0!</v>
      </c>
      <c r="P20" s="6"/>
      <c r="Q20" s="353" t="e">
        <f t="shared" si="5"/>
        <v>#DIV/0!</v>
      </c>
      <c r="R20" s="322"/>
      <c r="S20" s="354"/>
      <c r="T20" s="353" t="e">
        <f t="shared" si="6"/>
        <v>#DIV/0!</v>
      </c>
    </row>
    <row r="21" spans="1:22" ht="15" x14ac:dyDescent="0.25">
      <c r="A21" s="16" t="s">
        <v>20</v>
      </c>
      <c r="C21" s="12">
        <f>'Exh C actual base'!U123</f>
        <v>0</v>
      </c>
      <c r="E21" s="152" t="e">
        <f t="shared" si="0"/>
        <v>#DIV/0!</v>
      </c>
      <c r="F21" s="17"/>
      <c r="G21" s="12" t="e">
        <f t="shared" si="2"/>
        <v>#DIV/0!</v>
      </c>
      <c r="I21" s="12">
        <f t="shared" si="1"/>
        <v>0</v>
      </c>
      <c r="J21" s="17"/>
      <c r="K21" s="12">
        <f>'Exh C-1 IndirectCostCollection'!L19</f>
        <v>0</v>
      </c>
      <c r="M21" s="12" t="e">
        <f t="shared" si="3"/>
        <v>#DIV/0!</v>
      </c>
      <c r="N21" s="12"/>
      <c r="O21" s="12" t="e">
        <f t="shared" si="4"/>
        <v>#DIV/0!</v>
      </c>
      <c r="P21" s="6"/>
      <c r="Q21" s="353" t="e">
        <f t="shared" si="5"/>
        <v>#DIV/0!</v>
      </c>
      <c r="R21" s="322"/>
      <c r="S21" s="354"/>
      <c r="T21" s="353" t="e">
        <f t="shared" si="6"/>
        <v>#DIV/0!</v>
      </c>
    </row>
    <row r="22" spans="1:22" ht="15" x14ac:dyDescent="0.25">
      <c r="A22" s="16" t="s">
        <v>132</v>
      </c>
      <c r="C22" s="12">
        <f>'Exh C actual base'!U132</f>
        <v>0</v>
      </c>
      <c r="E22" s="152" t="e">
        <f t="shared" si="0"/>
        <v>#DIV/0!</v>
      </c>
      <c r="F22" s="17"/>
      <c r="G22" s="12" t="e">
        <f t="shared" si="2"/>
        <v>#DIV/0!</v>
      </c>
      <c r="I22" s="12">
        <f t="shared" si="1"/>
        <v>0</v>
      </c>
      <c r="J22" s="17"/>
      <c r="K22" s="12">
        <f>'Exh C-1 IndirectCostCollection'!L20</f>
        <v>0</v>
      </c>
      <c r="M22" s="12" t="e">
        <f>IF(K22&lt;G22,IF(I22&gt;=G22,IF(I22&gt;K22,G22-K22,0),IF(I22&gt;K22,I22-K22,0)),0)</f>
        <v>#DIV/0!</v>
      </c>
      <c r="N22" s="12"/>
      <c r="O22" s="12" t="e">
        <f>IF(K22&gt;G22,IF(I22&lt;=G22,IF(I22&lt;K22,K22-G22,0),IF(I22&lt;K22,K22-I22,0)),0)</f>
        <v>#DIV/0!</v>
      </c>
      <c r="P22" s="6"/>
      <c r="Q22" s="353" t="e">
        <f>IF(K22&gt;=G22,G22-K22,IF(I22&gt;=K22,IF(I22&lt;=G22,G22-I22,0),IF(I22&lt;=G22,G22-K22,0)))+O22</f>
        <v>#DIV/0!</v>
      </c>
      <c r="R22" s="322"/>
      <c r="S22" s="354"/>
      <c r="T22" s="353" t="e">
        <f t="shared" si="6"/>
        <v>#DIV/0!</v>
      </c>
    </row>
    <row r="23" spans="1:22" ht="15" x14ac:dyDescent="0.25">
      <c r="A23" s="16" t="s">
        <v>17</v>
      </c>
      <c r="C23" s="12">
        <f>'Exh C actual base'!U141</f>
        <v>0</v>
      </c>
      <c r="E23" s="152" t="e">
        <f t="shared" si="0"/>
        <v>#DIV/0!</v>
      </c>
      <c r="F23" s="17"/>
      <c r="G23" s="12" t="e">
        <f t="shared" si="2"/>
        <v>#DIV/0!</v>
      </c>
      <c r="I23" s="12">
        <f t="shared" ref="I23:I28" si="11">ROUND(C23*$I$9,0)</f>
        <v>0</v>
      </c>
      <c r="J23" s="17"/>
      <c r="K23" s="12">
        <f>'Exh C-1 IndirectCostCollection'!L21</f>
        <v>0</v>
      </c>
      <c r="M23" s="12" t="e">
        <f t="shared" si="3"/>
        <v>#DIV/0!</v>
      </c>
      <c r="N23" s="12"/>
      <c r="O23" s="12" t="e">
        <f t="shared" si="4"/>
        <v>#DIV/0!</v>
      </c>
      <c r="P23" s="6"/>
      <c r="Q23" s="353" t="e">
        <f t="shared" si="5"/>
        <v>#DIV/0!</v>
      </c>
      <c r="R23" s="322"/>
      <c r="S23" s="354"/>
      <c r="T23" s="353" t="e">
        <f t="shared" si="6"/>
        <v>#DIV/0!</v>
      </c>
    </row>
    <row r="24" spans="1:22" ht="15" x14ac:dyDescent="0.25">
      <c r="A24" s="16" t="s">
        <v>150</v>
      </c>
      <c r="C24" s="12">
        <f>'Exh C actual base'!U149</f>
        <v>0</v>
      </c>
      <c r="E24" s="152" t="e">
        <f t="shared" si="0"/>
        <v>#DIV/0!</v>
      </c>
      <c r="F24" s="17"/>
      <c r="G24" s="12" t="e">
        <f t="shared" si="2"/>
        <v>#DIV/0!</v>
      </c>
      <c r="I24" s="12">
        <f t="shared" si="11"/>
        <v>0</v>
      </c>
      <c r="J24" s="17"/>
      <c r="K24" s="12">
        <f>'Exh C-1 IndirectCostCollection'!L22</f>
        <v>0</v>
      </c>
      <c r="M24" s="12" t="e">
        <f t="shared" si="3"/>
        <v>#DIV/0!</v>
      </c>
      <c r="N24" s="12"/>
      <c r="O24" s="12" t="e">
        <f t="shared" si="4"/>
        <v>#DIV/0!</v>
      </c>
      <c r="P24" s="6"/>
      <c r="Q24" s="353" t="e">
        <f t="shared" si="5"/>
        <v>#DIV/0!</v>
      </c>
      <c r="R24" s="322"/>
      <c r="S24" s="354"/>
      <c r="T24" s="353" t="e">
        <f t="shared" si="6"/>
        <v>#DIV/0!</v>
      </c>
    </row>
    <row r="25" spans="1:22" ht="15" x14ac:dyDescent="0.25">
      <c r="A25" s="16" t="s">
        <v>21</v>
      </c>
      <c r="C25" s="12">
        <f>'Exh C actual base'!U158</f>
        <v>0</v>
      </c>
      <c r="E25" s="152" t="e">
        <f t="shared" si="0"/>
        <v>#DIV/0!</v>
      </c>
      <c r="F25" s="17"/>
      <c r="G25" s="12" t="e">
        <f t="shared" si="2"/>
        <v>#DIV/0!</v>
      </c>
      <c r="I25" s="12">
        <f t="shared" si="11"/>
        <v>0</v>
      </c>
      <c r="J25" s="17"/>
      <c r="K25" s="12">
        <f>'Exh C-1 IndirectCostCollection'!L23</f>
        <v>0</v>
      </c>
      <c r="M25" s="12" t="e">
        <f t="shared" si="3"/>
        <v>#DIV/0!</v>
      </c>
      <c r="N25" s="12"/>
      <c r="O25" s="12" t="e">
        <f t="shared" si="4"/>
        <v>#DIV/0!</v>
      </c>
      <c r="P25" s="6"/>
      <c r="Q25" s="353" t="e">
        <f t="shared" si="5"/>
        <v>#DIV/0!</v>
      </c>
      <c r="R25" s="322"/>
      <c r="S25" s="354"/>
      <c r="T25" s="353" t="e">
        <f t="shared" si="6"/>
        <v>#DIV/0!</v>
      </c>
    </row>
    <row r="26" spans="1:22" ht="15" x14ac:dyDescent="0.25">
      <c r="A26" s="16" t="s">
        <v>133</v>
      </c>
      <c r="C26" s="12">
        <f>'Exh C actual base'!U166</f>
        <v>0</v>
      </c>
      <c r="E26" s="152" t="e">
        <f t="shared" si="0"/>
        <v>#DIV/0!</v>
      </c>
      <c r="F26" s="17"/>
      <c r="G26" s="12" t="e">
        <f t="shared" si="2"/>
        <v>#DIV/0!</v>
      </c>
      <c r="I26" s="12">
        <f t="shared" si="11"/>
        <v>0</v>
      </c>
      <c r="J26" s="17"/>
      <c r="K26" s="12">
        <f>'Exh C-1 IndirectCostCollection'!L24</f>
        <v>0</v>
      </c>
      <c r="M26" s="12" t="e">
        <f t="shared" si="3"/>
        <v>#DIV/0!</v>
      </c>
      <c r="N26" s="12"/>
      <c r="O26" s="12" t="e">
        <f t="shared" si="4"/>
        <v>#DIV/0!</v>
      </c>
      <c r="P26" s="6"/>
      <c r="Q26" s="353" t="e">
        <f t="shared" si="5"/>
        <v>#DIV/0!</v>
      </c>
      <c r="R26" s="322"/>
      <c r="S26" s="354"/>
      <c r="T26" s="353" t="e">
        <f t="shared" si="6"/>
        <v>#DIV/0!</v>
      </c>
    </row>
    <row r="27" spans="1:22" ht="15" x14ac:dyDescent="0.25">
      <c r="A27" s="16" t="s">
        <v>134</v>
      </c>
      <c r="C27" s="12">
        <f>'Exh C actual base'!U175</f>
        <v>0</v>
      </c>
      <c r="E27" s="152" t="e">
        <f t="shared" si="0"/>
        <v>#DIV/0!</v>
      </c>
      <c r="F27" s="17"/>
      <c r="G27" s="12" t="e">
        <f t="shared" si="2"/>
        <v>#DIV/0!</v>
      </c>
      <c r="I27" s="12">
        <f t="shared" si="11"/>
        <v>0</v>
      </c>
      <c r="J27" s="17"/>
      <c r="K27" s="12">
        <f>'Exh C-1 IndirectCostCollection'!L25</f>
        <v>0</v>
      </c>
      <c r="M27" s="12" t="e">
        <f t="shared" si="3"/>
        <v>#DIV/0!</v>
      </c>
      <c r="N27" s="12"/>
      <c r="O27" s="12" t="e">
        <f t="shared" si="4"/>
        <v>#DIV/0!</v>
      </c>
      <c r="P27" s="6"/>
      <c r="Q27" s="353" t="e">
        <f t="shared" si="5"/>
        <v>#DIV/0!</v>
      </c>
      <c r="R27" s="322"/>
      <c r="S27" s="354"/>
      <c r="T27" s="353" t="e">
        <f t="shared" si="6"/>
        <v>#DIV/0!</v>
      </c>
    </row>
    <row r="28" spans="1:22" ht="15" x14ac:dyDescent="0.25">
      <c r="A28" s="16" t="s">
        <v>257</v>
      </c>
      <c r="C28" s="12">
        <f>'Exh C actual base'!U188</f>
        <v>0</v>
      </c>
      <c r="E28" s="152" t="e">
        <f t="shared" si="0"/>
        <v>#DIV/0!</v>
      </c>
      <c r="F28" s="17"/>
      <c r="G28" s="12" t="e">
        <f t="shared" si="2"/>
        <v>#DIV/0!</v>
      </c>
      <c r="I28" s="12">
        <f t="shared" si="11"/>
        <v>0</v>
      </c>
      <c r="J28" s="17"/>
      <c r="K28" s="12">
        <f>'Exh C-1 IndirectCostCollection'!L26</f>
        <v>0</v>
      </c>
      <c r="M28" s="12" t="e">
        <f t="shared" si="3"/>
        <v>#DIV/0!</v>
      </c>
      <c r="N28" s="12"/>
      <c r="O28" s="12" t="e">
        <f t="shared" si="4"/>
        <v>#DIV/0!</v>
      </c>
      <c r="P28" s="6"/>
      <c r="Q28" s="353" t="e">
        <f t="shared" si="5"/>
        <v>#DIV/0!</v>
      </c>
      <c r="R28" s="322"/>
      <c r="S28" s="354"/>
      <c r="T28" s="353" t="e">
        <f t="shared" si="6"/>
        <v>#DIV/0!</v>
      </c>
    </row>
    <row r="29" spans="1:22" x14ac:dyDescent="0.2">
      <c r="A29" s="16" t="s">
        <v>12</v>
      </c>
      <c r="C29" s="12">
        <f>'Exh C actual base'!U65</f>
        <v>0</v>
      </c>
      <c r="D29" s="26"/>
      <c r="E29" s="152" t="e">
        <f t="shared" si="0"/>
        <v>#DIV/0!</v>
      </c>
      <c r="F29" s="110"/>
      <c r="G29" s="12" t="e">
        <f t="shared" si="2"/>
        <v>#DIV/0!</v>
      </c>
      <c r="I29" s="12">
        <f>ROUND(C29*$I$9,0)</f>
        <v>0</v>
      </c>
      <c r="K29" s="12">
        <f>'Exh C-1 IndirectCostCollection'!L27</f>
        <v>0</v>
      </c>
      <c r="M29" s="12" t="s">
        <v>140</v>
      </c>
      <c r="N29" s="12"/>
      <c r="O29" s="12"/>
      <c r="P29" s="6"/>
      <c r="Q29" s="353" t="s">
        <v>140</v>
      </c>
      <c r="R29" s="323" t="s">
        <v>24</v>
      </c>
      <c r="S29" s="354"/>
      <c r="T29" s="353"/>
      <c r="U29" s="26"/>
      <c r="V29" s="26"/>
    </row>
    <row r="30" spans="1:22" x14ac:dyDescent="0.2">
      <c r="A30" s="16" t="s">
        <v>23</v>
      </c>
      <c r="C30" s="12">
        <f>'Exh C actual base'!U205</f>
        <v>0</v>
      </c>
      <c r="E30" s="152" t="e">
        <f t="shared" si="0"/>
        <v>#DIV/0!</v>
      </c>
      <c r="F30" s="17"/>
      <c r="G30" s="12" t="e">
        <f t="shared" si="2"/>
        <v>#DIV/0!</v>
      </c>
      <c r="I30" s="12">
        <f>ROUND(C30*$I$9,0)</f>
        <v>0</v>
      </c>
      <c r="M30" s="19"/>
      <c r="N30" s="19"/>
      <c r="O30" s="19"/>
      <c r="Q30" s="354"/>
      <c r="R30" s="324" t="s">
        <v>26</v>
      </c>
      <c r="S30" s="354"/>
      <c r="T30" s="353"/>
    </row>
    <row r="31" spans="1:22" ht="15" x14ac:dyDescent="0.25">
      <c r="C31" s="155"/>
      <c r="E31" s="156"/>
      <c r="F31" s="17"/>
      <c r="G31" s="155"/>
      <c r="I31" s="155"/>
      <c r="J31" s="17"/>
      <c r="K31" s="155"/>
      <c r="M31" s="155"/>
      <c r="N31" s="155"/>
      <c r="O31" s="155"/>
      <c r="Q31" s="155"/>
      <c r="R31" s="322"/>
      <c r="S31" s="19"/>
    </row>
    <row r="32" spans="1:22" ht="15.75" thickBot="1" x14ac:dyDescent="0.3">
      <c r="A32" s="16" t="s">
        <v>25</v>
      </c>
      <c r="C32" s="15">
        <f>SUM(C11:C31)</f>
        <v>0</v>
      </c>
      <c r="E32" s="157" t="e">
        <f>ROUND(SUM(E11:E31),3)</f>
        <v>#DIV/0!</v>
      </c>
      <c r="F32" s="17"/>
      <c r="G32" s="15">
        <f>G39</f>
        <v>0</v>
      </c>
      <c r="H32" s="17"/>
      <c r="I32" s="15">
        <f>SUM(I11:I31)</f>
        <v>0</v>
      </c>
      <c r="J32" s="17"/>
      <c r="K32" s="15">
        <f>SUM(K11:K31)</f>
        <v>0</v>
      </c>
      <c r="L32" s="17"/>
      <c r="M32" s="15" t="e">
        <f>SUM(M11:M31)</f>
        <v>#DIV/0!</v>
      </c>
      <c r="N32" s="15"/>
      <c r="O32" s="15" t="e">
        <f>SUM(O11:O28)</f>
        <v>#DIV/0!</v>
      </c>
      <c r="P32" s="21"/>
      <c r="Q32" s="352" t="e">
        <f>SUM(Q11:Q31)</f>
        <v>#DIV/0!</v>
      </c>
      <c r="R32" s="322"/>
      <c r="S32" s="352" t="e">
        <f>SUM(S11:S31)</f>
        <v>#DIV/0!</v>
      </c>
      <c r="T32" s="352" t="e">
        <f>SUM(T11:T31)</f>
        <v>#DIV/0!</v>
      </c>
    </row>
    <row r="33" spans="1:20" ht="15.75" thickTop="1" x14ac:dyDescent="0.25">
      <c r="C33" s="21">
        <f>'Exh C actual base'!U207</f>
        <v>0</v>
      </c>
      <c r="E33" s="168"/>
      <c r="F33" s="17"/>
      <c r="G33" s="21"/>
      <c r="H33" s="17"/>
      <c r="I33" s="21"/>
      <c r="J33" s="17"/>
      <c r="K33" s="21">
        <f>'Exh C-1 IndirectCostCollection'!L30</f>
        <v>0</v>
      </c>
      <c r="L33" s="17"/>
      <c r="M33" s="21"/>
      <c r="N33" s="21"/>
      <c r="O33" s="21"/>
      <c r="P33" s="21"/>
      <c r="Q33" s="21"/>
      <c r="R33" s="322"/>
      <c r="S33" s="19"/>
    </row>
    <row r="34" spans="1:20" ht="15" x14ac:dyDescent="0.25">
      <c r="A34" s="158"/>
      <c r="B34" s="158"/>
      <c r="C34" s="159" t="s">
        <v>237</v>
      </c>
      <c r="D34" s="159"/>
      <c r="E34" s="160"/>
      <c r="F34" s="159"/>
      <c r="G34" s="160"/>
      <c r="H34" s="160"/>
      <c r="I34" s="160"/>
      <c r="J34" s="160"/>
      <c r="K34" s="159" t="s">
        <v>238</v>
      </c>
      <c r="L34" s="160"/>
      <c r="M34" s="243"/>
      <c r="N34" s="162"/>
      <c r="O34" s="161"/>
      <c r="P34" s="80"/>
      <c r="Q34" s="163"/>
      <c r="R34" s="322"/>
      <c r="S34" s="385" t="s">
        <v>185</v>
      </c>
      <c r="T34" s="385"/>
    </row>
    <row r="35" spans="1:20" ht="15" x14ac:dyDescent="0.25">
      <c r="A35" s="158"/>
      <c r="B35" s="158"/>
      <c r="D35" s="159"/>
      <c r="E35" s="159"/>
      <c r="F35" s="159"/>
      <c r="G35" s="159"/>
      <c r="H35" s="160"/>
      <c r="I35" s="160"/>
      <c r="J35" s="160"/>
      <c r="K35" s="350" t="s">
        <v>27</v>
      </c>
      <c r="L35" s="160"/>
      <c r="M35" s="160"/>
      <c r="N35" s="159"/>
      <c r="O35" s="159"/>
      <c r="P35" s="80"/>
      <c r="Q35" s="158"/>
      <c r="R35" s="322"/>
    </row>
    <row r="36" spans="1:20" ht="15" x14ac:dyDescent="0.25">
      <c r="A36" s="158" t="s">
        <v>235</v>
      </c>
      <c r="B36" s="158"/>
      <c r="C36" s="2" t="str">
        <f>A3</f>
        <v>FY 2022</v>
      </c>
      <c r="D36" s="158"/>
      <c r="E36" s="158" t="s">
        <v>81</v>
      </c>
      <c r="F36" s="164"/>
      <c r="G36" s="359">
        <f>'Exh E-1 actual pool'!N83</f>
        <v>0</v>
      </c>
      <c r="H36" s="158"/>
      <c r="I36" s="158"/>
      <c r="J36" s="164"/>
      <c r="K36" s="159"/>
      <c r="L36" s="158"/>
      <c r="M36" s="159"/>
      <c r="N36" s="159"/>
      <c r="O36" s="159"/>
      <c r="P36" s="80"/>
      <c r="Q36" s="56"/>
      <c r="R36" s="88"/>
      <c r="S36" s="19"/>
    </row>
    <row r="37" spans="1:20" ht="15" x14ac:dyDescent="0.25">
      <c r="A37" s="158" t="s">
        <v>294</v>
      </c>
      <c r="B37" s="158"/>
      <c r="C37" s="158" t="s">
        <v>430</v>
      </c>
      <c r="D37" s="158"/>
      <c r="E37" s="158" t="s">
        <v>9</v>
      </c>
      <c r="F37" s="164"/>
      <c r="G37" s="358">
        <v>0</v>
      </c>
      <c r="H37" s="265" t="s">
        <v>13</v>
      </c>
      <c r="I37" s="158"/>
      <c r="J37" s="164"/>
      <c r="K37" s="159"/>
      <c r="L37" s="158"/>
      <c r="M37" s="159"/>
      <c r="N37" s="159"/>
      <c r="O37" s="159"/>
      <c r="P37" s="80"/>
      <c r="Q37" s="56"/>
      <c r="R37" s="88"/>
      <c r="S37" s="19"/>
    </row>
    <row r="38" spans="1:20" ht="15" x14ac:dyDescent="0.25">
      <c r="A38" s="158"/>
      <c r="B38" s="158"/>
      <c r="C38" s="158"/>
      <c r="D38" s="158"/>
      <c r="E38" s="158"/>
      <c r="F38" s="164"/>
      <c r="G38" s="55"/>
      <c r="H38" s="158"/>
      <c r="I38" s="158"/>
      <c r="J38" s="164"/>
      <c r="K38" s="159"/>
      <c r="L38" s="158"/>
      <c r="M38" s="159"/>
      <c r="N38" s="159"/>
      <c r="O38" s="159"/>
      <c r="P38" s="80"/>
      <c r="Q38" s="56"/>
      <c r="R38" s="88"/>
      <c r="S38" s="19"/>
    </row>
    <row r="39" spans="1:20" ht="15.75" thickBot="1" x14ac:dyDescent="0.3">
      <c r="A39" s="158"/>
      <c r="B39" s="158"/>
      <c r="C39" s="158"/>
      <c r="D39" s="158"/>
      <c r="E39" s="158"/>
      <c r="F39" s="164"/>
      <c r="G39" s="360">
        <f>SUM(G36:G38)</f>
        <v>0</v>
      </c>
      <c r="H39" s="158"/>
      <c r="I39" s="158"/>
      <c r="J39" s="164"/>
      <c r="K39" s="159"/>
      <c r="L39" s="158"/>
      <c r="M39" s="159"/>
      <c r="N39" s="159"/>
      <c r="O39" s="159"/>
      <c r="P39" s="80"/>
      <c r="Q39" s="56"/>
      <c r="R39" s="88"/>
      <c r="S39" s="19"/>
    </row>
    <row r="40" spans="1:20" ht="15.75" thickTop="1" x14ac:dyDescent="0.25">
      <c r="A40" s="158"/>
      <c r="B40" s="158"/>
      <c r="C40" s="158"/>
      <c r="D40" s="158"/>
      <c r="H40" s="158"/>
      <c r="I40" s="158"/>
      <c r="J40" s="164"/>
      <c r="K40" s="159"/>
      <c r="L40" s="158"/>
      <c r="M40" s="159"/>
      <c r="N40" s="159"/>
      <c r="O40" s="159"/>
      <c r="P40" s="80"/>
      <c r="Q40" s="56"/>
      <c r="R40" s="88"/>
      <c r="S40" s="19"/>
    </row>
    <row r="41" spans="1:20" s="88" customFormat="1" ht="15" x14ac:dyDescent="0.25">
      <c r="A41" s="349" t="s">
        <v>54</v>
      </c>
      <c r="B41" s="349"/>
      <c r="C41" s="158"/>
      <c r="D41" s="158"/>
      <c r="E41" s="158"/>
      <c r="F41" s="158"/>
      <c r="G41" s="158"/>
      <c r="H41" s="158"/>
      <c r="I41" s="158"/>
      <c r="J41" s="158"/>
      <c r="K41" s="158"/>
      <c r="L41" s="158"/>
      <c r="M41" s="158"/>
      <c r="N41" s="158"/>
      <c r="O41" s="158"/>
      <c r="P41" s="158"/>
      <c r="Q41" s="158"/>
      <c r="S41" s="19"/>
      <c r="T41" s="16"/>
    </row>
    <row r="42" spans="1:20" ht="15" x14ac:dyDescent="0.25">
      <c r="A42" s="16" t="s">
        <v>429</v>
      </c>
      <c r="F42" s="17"/>
      <c r="G42" s="249"/>
      <c r="J42" s="17"/>
      <c r="K42" s="249"/>
      <c r="M42" s="249"/>
      <c r="N42" s="249"/>
      <c r="O42" s="249"/>
      <c r="P42" s="250"/>
      <c r="Q42" s="21"/>
      <c r="R42" s="19"/>
      <c r="S42" s="88"/>
      <c r="T42" s="88"/>
    </row>
    <row r="43" spans="1:20" x14ac:dyDescent="0.2">
      <c r="F43" s="17"/>
      <c r="G43" s="249"/>
      <c r="J43" s="17"/>
      <c r="K43" s="249"/>
      <c r="M43" s="249"/>
      <c r="N43" s="249"/>
      <c r="O43" s="249"/>
      <c r="P43" s="250"/>
      <c r="Q43" s="21"/>
      <c r="R43" s="19"/>
      <c r="S43" s="19"/>
    </row>
    <row r="44" spans="1:20" ht="55.15" customHeight="1" x14ac:dyDescent="0.2">
      <c r="A44" s="384" t="s">
        <v>249</v>
      </c>
      <c r="B44" s="384"/>
      <c r="C44" s="384"/>
      <c r="D44" s="384"/>
      <c r="E44" s="384"/>
      <c r="F44" s="384"/>
      <c r="G44" s="384"/>
      <c r="H44" s="384"/>
      <c r="I44" s="384"/>
      <c r="J44" s="384"/>
      <c r="K44" s="384"/>
      <c r="L44" s="384"/>
      <c r="M44" s="384"/>
      <c r="N44" s="384"/>
      <c r="O44" s="384"/>
      <c r="P44" s="384"/>
      <c r="Q44" s="384"/>
      <c r="R44" s="19"/>
      <c r="S44" s="19"/>
    </row>
    <row r="45" spans="1:20" x14ac:dyDescent="0.2">
      <c r="A45" s="251"/>
      <c r="B45" s="251"/>
      <c r="C45" s="251"/>
      <c r="D45" s="251"/>
      <c r="E45" s="251"/>
      <c r="F45" s="251"/>
      <c r="G45" s="251"/>
      <c r="H45" s="251"/>
      <c r="I45" s="251"/>
      <c r="J45" s="251"/>
      <c r="K45" s="251"/>
      <c r="L45" s="251"/>
      <c r="M45" s="251"/>
      <c r="N45" s="251"/>
      <c r="O45" s="251"/>
      <c r="P45" s="251"/>
      <c r="Q45" s="251"/>
      <c r="R45" s="19"/>
      <c r="S45" s="19"/>
    </row>
    <row r="46" spans="1:20" x14ac:dyDescent="0.2">
      <c r="A46" s="347" t="s">
        <v>250</v>
      </c>
      <c r="B46" s="347"/>
      <c r="C46" s="347"/>
      <c r="D46" s="347"/>
      <c r="E46" s="347"/>
      <c r="F46" s="347"/>
      <c r="G46" s="347"/>
      <c r="H46" s="347"/>
      <c r="I46" s="347"/>
      <c r="J46" s="347"/>
      <c r="K46" s="347"/>
      <c r="L46" s="347"/>
      <c r="M46" s="347"/>
      <c r="N46" s="347"/>
      <c r="O46" s="347"/>
      <c r="P46" s="347"/>
      <c r="Q46" s="347"/>
      <c r="R46" s="19"/>
      <c r="S46" s="19"/>
    </row>
    <row r="47" spans="1:20" x14ac:dyDescent="0.2">
      <c r="A47" s="252"/>
      <c r="B47" s="252"/>
      <c r="C47" s="252"/>
      <c r="D47" s="252"/>
      <c r="E47" s="252"/>
      <c r="F47" s="252"/>
      <c r="G47" s="252"/>
      <c r="H47" s="252"/>
      <c r="I47" s="252"/>
      <c r="J47" s="252"/>
      <c r="K47" s="252"/>
      <c r="L47" s="252"/>
      <c r="M47" s="252"/>
      <c r="N47" s="252"/>
      <c r="O47" s="252"/>
      <c r="P47" s="252"/>
      <c r="Q47" s="252"/>
      <c r="R47" s="19"/>
      <c r="S47" s="19"/>
    </row>
    <row r="48" spans="1:20" ht="39.75" customHeight="1" x14ac:dyDescent="0.2">
      <c r="A48" s="373" t="s">
        <v>431</v>
      </c>
      <c r="B48" s="373"/>
      <c r="C48" s="373"/>
      <c r="D48" s="373"/>
      <c r="E48" s="373"/>
      <c r="F48" s="373"/>
      <c r="G48" s="373"/>
      <c r="H48" s="373"/>
      <c r="I48" s="373"/>
      <c r="J48" s="373"/>
      <c r="K48" s="373"/>
      <c r="L48" s="373"/>
      <c r="M48" s="373"/>
      <c r="N48" s="373"/>
      <c r="O48" s="373"/>
      <c r="P48" s="373"/>
      <c r="Q48" s="373"/>
      <c r="R48" s="373"/>
      <c r="S48" s="373"/>
      <c r="T48" s="373"/>
    </row>
    <row r="49" spans="1:19" x14ac:dyDescent="0.2">
      <c r="A49" s="347"/>
      <c r="B49" s="347"/>
      <c r="C49" s="347"/>
      <c r="D49" s="347"/>
      <c r="E49" s="347"/>
      <c r="F49" s="347"/>
      <c r="G49" s="347"/>
      <c r="H49" s="347"/>
      <c r="I49" s="347"/>
      <c r="J49" s="347"/>
      <c r="K49" s="347"/>
      <c r="L49" s="347"/>
      <c r="M49" s="347"/>
      <c r="N49" s="347"/>
      <c r="O49" s="347"/>
      <c r="P49" s="347"/>
      <c r="Q49" s="347"/>
      <c r="R49" s="19"/>
      <c r="S49" s="19"/>
    </row>
    <row r="50" spans="1:19" x14ac:dyDescent="0.2">
      <c r="A50" s="16" t="s">
        <v>244</v>
      </c>
      <c r="B50" s="248"/>
      <c r="C50" s="248"/>
      <c r="D50" s="248"/>
      <c r="E50" s="248"/>
      <c r="F50" s="248"/>
      <c r="G50" s="248"/>
      <c r="H50" s="248"/>
      <c r="I50" s="248"/>
      <c r="J50" s="248"/>
      <c r="K50" s="248"/>
      <c r="L50" s="248"/>
      <c r="M50" s="248"/>
      <c r="N50" s="248"/>
      <c r="O50" s="248"/>
      <c r="P50" s="253"/>
      <c r="S50" s="19"/>
    </row>
    <row r="51" spans="1:19" ht="12.75" customHeight="1" x14ac:dyDescent="0.2">
      <c r="C51" s="165"/>
      <c r="D51" s="165"/>
      <c r="E51" s="165"/>
      <c r="F51" s="165"/>
      <c r="G51" s="165"/>
      <c r="H51" s="165"/>
      <c r="I51" s="165"/>
      <c r="J51" s="165"/>
    </row>
  </sheetData>
  <mergeCells count="3">
    <mergeCell ref="A44:Q44"/>
    <mergeCell ref="S34:T34"/>
    <mergeCell ref="A48:T48"/>
  </mergeCells>
  <phoneticPr fontId="7" type="noConversion"/>
  <printOptions headings="1"/>
  <pageMargins left="0.5" right="0.5" top="1.06" bottom="0.5" header="0.5" footer="0.25"/>
  <pageSetup scale="64" orientation="portrait" r:id="rId1"/>
  <headerFooter alignWithMargins="0">
    <oddFooter>&amp;L&amp;F&amp;C&amp;A&amp;RUpdated: &amp;D</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33"/>
  <sheetViews>
    <sheetView zoomScaleNormal="100" workbookViewId="0">
      <pane ySplit="5" topLeftCell="A6" activePane="bottomLeft" state="frozen"/>
      <selection pane="bottomLeft" activeCell="F2" sqref="F2"/>
    </sheetView>
  </sheetViews>
  <sheetFormatPr defaultColWidth="9.140625" defaultRowHeight="12.75" x14ac:dyDescent="0.2"/>
  <cols>
    <col min="1" max="1" width="9.140625" style="12"/>
    <col min="2" max="2" width="31.28515625" style="12" customWidth="1"/>
    <col min="3" max="3" width="13.28515625" style="12" customWidth="1"/>
    <col min="4" max="4" width="15.7109375" style="12" customWidth="1"/>
    <col min="5" max="5" width="2.85546875" style="6" customWidth="1"/>
    <col min="6" max="6" width="15.28515625" style="12" customWidth="1"/>
    <col min="7" max="7" width="1.7109375" style="12" customWidth="1"/>
    <col min="8" max="8" width="13.42578125" style="109" customWidth="1"/>
    <col min="9" max="9" width="11.7109375" style="12" bestFit="1" customWidth="1"/>
    <col min="10" max="10" width="9.85546875" style="12" bestFit="1" customWidth="1"/>
    <col min="11" max="11" width="1.5703125" style="6" customWidth="1"/>
    <col min="12" max="13" width="11.7109375" style="12" bestFit="1" customWidth="1"/>
    <col min="14" max="256" width="9.140625" style="12"/>
    <col min="257" max="257" width="29.140625" style="12" customWidth="1"/>
    <col min="258" max="260" width="10.7109375" style="12" customWidth="1"/>
    <col min="261" max="261" width="15.85546875" style="12" customWidth="1"/>
    <col min="262" max="262" width="17.42578125" style="12" customWidth="1"/>
    <col min="263" max="263" width="1.7109375" style="12" customWidth="1"/>
    <col min="264" max="265" width="11.7109375" style="12" bestFit="1" customWidth="1"/>
    <col min="266" max="266" width="9.85546875" style="12" bestFit="1" customWidth="1"/>
    <col min="267" max="267" width="1.5703125" style="12" customWidth="1"/>
    <col min="268" max="269" width="11.7109375" style="12" bestFit="1" customWidth="1"/>
    <col min="270" max="512" width="9.140625" style="12"/>
    <col min="513" max="513" width="29.140625" style="12" customWidth="1"/>
    <col min="514" max="516" width="10.7109375" style="12" customWidth="1"/>
    <col min="517" max="517" width="15.85546875" style="12" customWidth="1"/>
    <col min="518" max="518" width="17.42578125" style="12" customWidth="1"/>
    <col min="519" max="519" width="1.7109375" style="12" customWidth="1"/>
    <col min="520" max="521" width="11.7109375" style="12" bestFit="1" customWidth="1"/>
    <col min="522" max="522" width="9.85546875" style="12" bestFit="1" customWidth="1"/>
    <col min="523" max="523" width="1.5703125" style="12" customWidth="1"/>
    <col min="524" max="525" width="11.7109375" style="12" bestFit="1" customWidth="1"/>
    <col min="526" max="768" width="9.140625" style="12"/>
    <col min="769" max="769" width="29.140625" style="12" customWidth="1"/>
    <col min="770" max="772" width="10.7109375" style="12" customWidth="1"/>
    <col min="773" max="773" width="15.85546875" style="12" customWidth="1"/>
    <col min="774" max="774" width="17.42578125" style="12" customWidth="1"/>
    <col min="775" max="775" width="1.7109375" style="12" customWidth="1"/>
    <col min="776" max="777" width="11.7109375" style="12" bestFit="1" customWidth="1"/>
    <col min="778" max="778" width="9.85546875" style="12" bestFit="1" customWidth="1"/>
    <col min="779" max="779" width="1.5703125" style="12" customWidth="1"/>
    <col min="780" max="781" width="11.7109375" style="12" bestFit="1" customWidth="1"/>
    <col min="782" max="1024" width="9.140625" style="12"/>
    <col min="1025" max="1025" width="29.140625" style="12" customWidth="1"/>
    <col min="1026" max="1028" width="10.7109375" style="12" customWidth="1"/>
    <col min="1029" max="1029" width="15.85546875" style="12" customWidth="1"/>
    <col min="1030" max="1030" width="17.42578125" style="12" customWidth="1"/>
    <col min="1031" max="1031" width="1.7109375" style="12" customWidth="1"/>
    <col min="1032" max="1033" width="11.7109375" style="12" bestFit="1" customWidth="1"/>
    <col min="1034" max="1034" width="9.85546875" style="12" bestFit="1" customWidth="1"/>
    <col min="1035" max="1035" width="1.5703125" style="12" customWidth="1"/>
    <col min="1036" max="1037" width="11.7109375" style="12" bestFit="1" customWidth="1"/>
    <col min="1038" max="1280" width="9.140625" style="12"/>
    <col min="1281" max="1281" width="29.140625" style="12" customWidth="1"/>
    <col min="1282" max="1284" width="10.7109375" style="12" customWidth="1"/>
    <col min="1285" max="1285" width="15.85546875" style="12" customWidth="1"/>
    <col min="1286" max="1286" width="17.42578125" style="12" customWidth="1"/>
    <col min="1287" max="1287" width="1.7109375" style="12" customWidth="1"/>
    <col min="1288" max="1289" width="11.7109375" style="12" bestFit="1" customWidth="1"/>
    <col min="1290" max="1290" width="9.85546875" style="12" bestFit="1" customWidth="1"/>
    <col min="1291" max="1291" width="1.5703125" style="12" customWidth="1"/>
    <col min="1292" max="1293" width="11.7109375" style="12" bestFit="1" customWidth="1"/>
    <col min="1294" max="1536" width="9.140625" style="12"/>
    <col min="1537" max="1537" width="29.140625" style="12" customWidth="1"/>
    <col min="1538" max="1540" width="10.7109375" style="12" customWidth="1"/>
    <col min="1541" max="1541" width="15.85546875" style="12" customWidth="1"/>
    <col min="1542" max="1542" width="17.42578125" style="12" customWidth="1"/>
    <col min="1543" max="1543" width="1.7109375" style="12" customWidth="1"/>
    <col min="1544" max="1545" width="11.7109375" style="12" bestFit="1" customWidth="1"/>
    <col min="1546" max="1546" width="9.85546875" style="12" bestFit="1" customWidth="1"/>
    <col min="1547" max="1547" width="1.5703125" style="12" customWidth="1"/>
    <col min="1548" max="1549" width="11.7109375" style="12" bestFit="1" customWidth="1"/>
    <col min="1550" max="1792" width="9.140625" style="12"/>
    <col min="1793" max="1793" width="29.140625" style="12" customWidth="1"/>
    <col min="1794" max="1796" width="10.7109375" style="12" customWidth="1"/>
    <col min="1797" max="1797" width="15.85546875" style="12" customWidth="1"/>
    <col min="1798" max="1798" width="17.42578125" style="12" customWidth="1"/>
    <col min="1799" max="1799" width="1.7109375" style="12" customWidth="1"/>
    <col min="1800" max="1801" width="11.7109375" style="12" bestFit="1" customWidth="1"/>
    <col min="1802" max="1802" width="9.85546875" style="12" bestFit="1" customWidth="1"/>
    <col min="1803" max="1803" width="1.5703125" style="12" customWidth="1"/>
    <col min="1804" max="1805" width="11.7109375" style="12" bestFit="1" customWidth="1"/>
    <col min="1806" max="2048" width="9.140625" style="12"/>
    <col min="2049" max="2049" width="29.140625" style="12" customWidth="1"/>
    <col min="2050" max="2052" width="10.7109375" style="12" customWidth="1"/>
    <col min="2053" max="2053" width="15.85546875" style="12" customWidth="1"/>
    <col min="2054" max="2054" width="17.42578125" style="12" customWidth="1"/>
    <col min="2055" max="2055" width="1.7109375" style="12" customWidth="1"/>
    <col min="2056" max="2057" width="11.7109375" style="12" bestFit="1" customWidth="1"/>
    <col min="2058" max="2058" width="9.85546875" style="12" bestFit="1" customWidth="1"/>
    <col min="2059" max="2059" width="1.5703125" style="12" customWidth="1"/>
    <col min="2060" max="2061" width="11.7109375" style="12" bestFit="1" customWidth="1"/>
    <col min="2062" max="2304" width="9.140625" style="12"/>
    <col min="2305" max="2305" width="29.140625" style="12" customWidth="1"/>
    <col min="2306" max="2308" width="10.7109375" style="12" customWidth="1"/>
    <col min="2309" max="2309" width="15.85546875" style="12" customWidth="1"/>
    <col min="2310" max="2310" width="17.42578125" style="12" customWidth="1"/>
    <col min="2311" max="2311" width="1.7109375" style="12" customWidth="1"/>
    <col min="2312" max="2313" width="11.7109375" style="12" bestFit="1" customWidth="1"/>
    <col min="2314" max="2314" width="9.85546875" style="12" bestFit="1" customWidth="1"/>
    <col min="2315" max="2315" width="1.5703125" style="12" customWidth="1"/>
    <col min="2316" max="2317" width="11.7109375" style="12" bestFit="1" customWidth="1"/>
    <col min="2318" max="2560" width="9.140625" style="12"/>
    <col min="2561" max="2561" width="29.140625" style="12" customWidth="1"/>
    <col min="2562" max="2564" width="10.7109375" style="12" customWidth="1"/>
    <col min="2565" max="2565" width="15.85546875" style="12" customWidth="1"/>
    <col min="2566" max="2566" width="17.42578125" style="12" customWidth="1"/>
    <col min="2567" max="2567" width="1.7109375" style="12" customWidth="1"/>
    <col min="2568" max="2569" width="11.7109375" style="12" bestFit="1" customWidth="1"/>
    <col min="2570" max="2570" width="9.85546875" style="12" bestFit="1" customWidth="1"/>
    <col min="2571" max="2571" width="1.5703125" style="12" customWidth="1"/>
    <col min="2572" max="2573" width="11.7109375" style="12" bestFit="1" customWidth="1"/>
    <col min="2574" max="2816" width="9.140625" style="12"/>
    <col min="2817" max="2817" width="29.140625" style="12" customWidth="1"/>
    <col min="2818" max="2820" width="10.7109375" style="12" customWidth="1"/>
    <col min="2821" max="2821" width="15.85546875" style="12" customWidth="1"/>
    <col min="2822" max="2822" width="17.42578125" style="12" customWidth="1"/>
    <col min="2823" max="2823" width="1.7109375" style="12" customWidth="1"/>
    <col min="2824" max="2825" width="11.7109375" style="12" bestFit="1" customWidth="1"/>
    <col min="2826" max="2826" width="9.85546875" style="12" bestFit="1" customWidth="1"/>
    <col min="2827" max="2827" width="1.5703125" style="12" customWidth="1"/>
    <col min="2828" max="2829" width="11.7109375" style="12" bestFit="1" customWidth="1"/>
    <col min="2830" max="3072" width="9.140625" style="12"/>
    <col min="3073" max="3073" width="29.140625" style="12" customWidth="1"/>
    <col min="3074" max="3076" width="10.7109375" style="12" customWidth="1"/>
    <col min="3077" max="3077" width="15.85546875" style="12" customWidth="1"/>
    <col min="3078" max="3078" width="17.42578125" style="12" customWidth="1"/>
    <col min="3079" max="3079" width="1.7109375" style="12" customWidth="1"/>
    <col min="3080" max="3081" width="11.7109375" style="12" bestFit="1" customWidth="1"/>
    <col min="3082" max="3082" width="9.85546875" style="12" bestFit="1" customWidth="1"/>
    <col min="3083" max="3083" width="1.5703125" style="12" customWidth="1"/>
    <col min="3084" max="3085" width="11.7109375" style="12" bestFit="1" customWidth="1"/>
    <col min="3086" max="3328" width="9.140625" style="12"/>
    <col min="3329" max="3329" width="29.140625" style="12" customWidth="1"/>
    <col min="3330" max="3332" width="10.7109375" style="12" customWidth="1"/>
    <col min="3333" max="3333" width="15.85546875" style="12" customWidth="1"/>
    <col min="3334" max="3334" width="17.42578125" style="12" customWidth="1"/>
    <col min="3335" max="3335" width="1.7109375" style="12" customWidth="1"/>
    <col min="3336" max="3337" width="11.7109375" style="12" bestFit="1" customWidth="1"/>
    <col min="3338" max="3338" width="9.85546875" style="12" bestFit="1" customWidth="1"/>
    <col min="3339" max="3339" width="1.5703125" style="12" customWidth="1"/>
    <col min="3340" max="3341" width="11.7109375" style="12" bestFit="1" customWidth="1"/>
    <col min="3342" max="3584" width="9.140625" style="12"/>
    <col min="3585" max="3585" width="29.140625" style="12" customWidth="1"/>
    <col min="3586" max="3588" width="10.7109375" style="12" customWidth="1"/>
    <col min="3589" max="3589" width="15.85546875" style="12" customWidth="1"/>
    <col min="3590" max="3590" width="17.42578125" style="12" customWidth="1"/>
    <col min="3591" max="3591" width="1.7109375" style="12" customWidth="1"/>
    <col min="3592" max="3593" width="11.7109375" style="12" bestFit="1" customWidth="1"/>
    <col min="3594" max="3594" width="9.85546875" style="12" bestFit="1" customWidth="1"/>
    <col min="3595" max="3595" width="1.5703125" style="12" customWidth="1"/>
    <col min="3596" max="3597" width="11.7109375" style="12" bestFit="1" customWidth="1"/>
    <col min="3598" max="3840" width="9.140625" style="12"/>
    <col min="3841" max="3841" width="29.140625" style="12" customWidth="1"/>
    <col min="3842" max="3844" width="10.7109375" style="12" customWidth="1"/>
    <col min="3845" max="3845" width="15.85546875" style="12" customWidth="1"/>
    <col min="3846" max="3846" width="17.42578125" style="12" customWidth="1"/>
    <col min="3847" max="3847" width="1.7109375" style="12" customWidth="1"/>
    <col min="3848" max="3849" width="11.7109375" style="12" bestFit="1" customWidth="1"/>
    <col min="3850" max="3850" width="9.85546875" style="12" bestFit="1" customWidth="1"/>
    <col min="3851" max="3851" width="1.5703125" style="12" customWidth="1"/>
    <col min="3852" max="3853" width="11.7109375" style="12" bestFit="1" customWidth="1"/>
    <col min="3854" max="4096" width="9.140625" style="12"/>
    <col min="4097" max="4097" width="29.140625" style="12" customWidth="1"/>
    <col min="4098" max="4100" width="10.7109375" style="12" customWidth="1"/>
    <col min="4101" max="4101" width="15.85546875" style="12" customWidth="1"/>
    <col min="4102" max="4102" width="17.42578125" style="12" customWidth="1"/>
    <col min="4103" max="4103" width="1.7109375" style="12" customWidth="1"/>
    <col min="4104" max="4105" width="11.7109375" style="12" bestFit="1" customWidth="1"/>
    <col min="4106" max="4106" width="9.85546875" style="12" bestFit="1" customWidth="1"/>
    <col min="4107" max="4107" width="1.5703125" style="12" customWidth="1"/>
    <col min="4108" max="4109" width="11.7109375" style="12" bestFit="1" customWidth="1"/>
    <col min="4110" max="4352" width="9.140625" style="12"/>
    <col min="4353" max="4353" width="29.140625" style="12" customWidth="1"/>
    <col min="4354" max="4356" width="10.7109375" style="12" customWidth="1"/>
    <col min="4357" max="4357" width="15.85546875" style="12" customWidth="1"/>
    <col min="4358" max="4358" width="17.42578125" style="12" customWidth="1"/>
    <col min="4359" max="4359" width="1.7109375" style="12" customWidth="1"/>
    <col min="4360" max="4361" width="11.7109375" style="12" bestFit="1" customWidth="1"/>
    <col min="4362" max="4362" width="9.85546875" style="12" bestFit="1" customWidth="1"/>
    <col min="4363" max="4363" width="1.5703125" style="12" customWidth="1"/>
    <col min="4364" max="4365" width="11.7109375" style="12" bestFit="1" customWidth="1"/>
    <col min="4366" max="4608" width="9.140625" style="12"/>
    <col min="4609" max="4609" width="29.140625" style="12" customWidth="1"/>
    <col min="4610" max="4612" width="10.7109375" style="12" customWidth="1"/>
    <col min="4613" max="4613" width="15.85546875" style="12" customWidth="1"/>
    <col min="4614" max="4614" width="17.42578125" style="12" customWidth="1"/>
    <col min="4615" max="4615" width="1.7109375" style="12" customWidth="1"/>
    <col min="4616" max="4617" width="11.7109375" style="12" bestFit="1" customWidth="1"/>
    <col min="4618" max="4618" width="9.85546875" style="12" bestFit="1" customWidth="1"/>
    <col min="4619" max="4619" width="1.5703125" style="12" customWidth="1"/>
    <col min="4620" max="4621" width="11.7109375" style="12" bestFit="1" customWidth="1"/>
    <col min="4622" max="4864" width="9.140625" style="12"/>
    <col min="4865" max="4865" width="29.140625" style="12" customWidth="1"/>
    <col min="4866" max="4868" width="10.7109375" style="12" customWidth="1"/>
    <col min="4869" max="4869" width="15.85546875" style="12" customWidth="1"/>
    <col min="4870" max="4870" width="17.42578125" style="12" customWidth="1"/>
    <col min="4871" max="4871" width="1.7109375" style="12" customWidth="1"/>
    <col min="4872" max="4873" width="11.7109375" style="12" bestFit="1" customWidth="1"/>
    <col min="4874" max="4874" width="9.85546875" style="12" bestFit="1" customWidth="1"/>
    <col min="4875" max="4875" width="1.5703125" style="12" customWidth="1"/>
    <col min="4876" max="4877" width="11.7109375" style="12" bestFit="1" customWidth="1"/>
    <col min="4878" max="5120" width="9.140625" style="12"/>
    <col min="5121" max="5121" width="29.140625" style="12" customWidth="1"/>
    <col min="5122" max="5124" width="10.7109375" style="12" customWidth="1"/>
    <col min="5125" max="5125" width="15.85546875" style="12" customWidth="1"/>
    <col min="5126" max="5126" width="17.42578125" style="12" customWidth="1"/>
    <col min="5127" max="5127" width="1.7109375" style="12" customWidth="1"/>
    <col min="5128" max="5129" width="11.7109375" style="12" bestFit="1" customWidth="1"/>
    <col min="5130" max="5130" width="9.85546875" style="12" bestFit="1" customWidth="1"/>
    <col min="5131" max="5131" width="1.5703125" style="12" customWidth="1"/>
    <col min="5132" max="5133" width="11.7109375" style="12" bestFit="1" customWidth="1"/>
    <col min="5134" max="5376" width="9.140625" style="12"/>
    <col min="5377" max="5377" width="29.140625" style="12" customWidth="1"/>
    <col min="5378" max="5380" width="10.7109375" style="12" customWidth="1"/>
    <col min="5381" max="5381" width="15.85546875" style="12" customWidth="1"/>
    <col min="5382" max="5382" width="17.42578125" style="12" customWidth="1"/>
    <col min="5383" max="5383" width="1.7109375" style="12" customWidth="1"/>
    <col min="5384" max="5385" width="11.7109375" style="12" bestFit="1" customWidth="1"/>
    <col min="5386" max="5386" width="9.85546875" style="12" bestFit="1" customWidth="1"/>
    <col min="5387" max="5387" width="1.5703125" style="12" customWidth="1"/>
    <col min="5388" max="5389" width="11.7109375" style="12" bestFit="1" customWidth="1"/>
    <col min="5390" max="5632" width="9.140625" style="12"/>
    <col min="5633" max="5633" width="29.140625" style="12" customWidth="1"/>
    <col min="5634" max="5636" width="10.7109375" style="12" customWidth="1"/>
    <col min="5637" max="5637" width="15.85546875" style="12" customWidth="1"/>
    <col min="5638" max="5638" width="17.42578125" style="12" customWidth="1"/>
    <col min="5639" max="5639" width="1.7109375" style="12" customWidth="1"/>
    <col min="5640" max="5641" width="11.7109375" style="12" bestFit="1" customWidth="1"/>
    <col min="5642" max="5642" width="9.85546875" style="12" bestFit="1" customWidth="1"/>
    <col min="5643" max="5643" width="1.5703125" style="12" customWidth="1"/>
    <col min="5644" max="5645" width="11.7109375" style="12" bestFit="1" customWidth="1"/>
    <col min="5646" max="5888" width="9.140625" style="12"/>
    <col min="5889" max="5889" width="29.140625" style="12" customWidth="1"/>
    <col min="5890" max="5892" width="10.7109375" style="12" customWidth="1"/>
    <col min="5893" max="5893" width="15.85546875" style="12" customWidth="1"/>
    <col min="5894" max="5894" width="17.42578125" style="12" customWidth="1"/>
    <col min="5895" max="5895" width="1.7109375" style="12" customWidth="1"/>
    <col min="5896" max="5897" width="11.7109375" style="12" bestFit="1" customWidth="1"/>
    <col min="5898" max="5898" width="9.85546875" style="12" bestFit="1" customWidth="1"/>
    <col min="5899" max="5899" width="1.5703125" style="12" customWidth="1"/>
    <col min="5900" max="5901" width="11.7109375" style="12" bestFit="1" customWidth="1"/>
    <col min="5902" max="6144" width="9.140625" style="12"/>
    <col min="6145" max="6145" width="29.140625" style="12" customWidth="1"/>
    <col min="6146" max="6148" width="10.7109375" style="12" customWidth="1"/>
    <col min="6149" max="6149" width="15.85546875" style="12" customWidth="1"/>
    <col min="6150" max="6150" width="17.42578125" style="12" customWidth="1"/>
    <col min="6151" max="6151" width="1.7109375" style="12" customWidth="1"/>
    <col min="6152" max="6153" width="11.7109375" style="12" bestFit="1" customWidth="1"/>
    <col min="6154" max="6154" width="9.85546875" style="12" bestFit="1" customWidth="1"/>
    <col min="6155" max="6155" width="1.5703125" style="12" customWidth="1"/>
    <col min="6156" max="6157" width="11.7109375" style="12" bestFit="1" customWidth="1"/>
    <col min="6158" max="6400" width="9.140625" style="12"/>
    <col min="6401" max="6401" width="29.140625" style="12" customWidth="1"/>
    <col min="6402" max="6404" width="10.7109375" style="12" customWidth="1"/>
    <col min="6405" max="6405" width="15.85546875" style="12" customWidth="1"/>
    <col min="6406" max="6406" width="17.42578125" style="12" customWidth="1"/>
    <col min="6407" max="6407" width="1.7109375" style="12" customWidth="1"/>
    <col min="6408" max="6409" width="11.7109375" style="12" bestFit="1" customWidth="1"/>
    <col min="6410" max="6410" width="9.85546875" style="12" bestFit="1" customWidth="1"/>
    <col min="6411" max="6411" width="1.5703125" style="12" customWidth="1"/>
    <col min="6412" max="6413" width="11.7109375" style="12" bestFit="1" customWidth="1"/>
    <col min="6414" max="6656" width="9.140625" style="12"/>
    <col min="6657" max="6657" width="29.140625" style="12" customWidth="1"/>
    <col min="6658" max="6660" width="10.7109375" style="12" customWidth="1"/>
    <col min="6661" max="6661" width="15.85546875" style="12" customWidth="1"/>
    <col min="6662" max="6662" width="17.42578125" style="12" customWidth="1"/>
    <col min="6663" max="6663" width="1.7109375" style="12" customWidth="1"/>
    <col min="6664" max="6665" width="11.7109375" style="12" bestFit="1" customWidth="1"/>
    <col min="6666" max="6666" width="9.85546875" style="12" bestFit="1" customWidth="1"/>
    <col min="6667" max="6667" width="1.5703125" style="12" customWidth="1"/>
    <col min="6668" max="6669" width="11.7109375" style="12" bestFit="1" customWidth="1"/>
    <col min="6670" max="6912" width="9.140625" style="12"/>
    <col min="6913" max="6913" width="29.140625" style="12" customWidth="1"/>
    <col min="6914" max="6916" width="10.7109375" style="12" customWidth="1"/>
    <col min="6917" max="6917" width="15.85546875" style="12" customWidth="1"/>
    <col min="6918" max="6918" width="17.42578125" style="12" customWidth="1"/>
    <col min="6919" max="6919" width="1.7109375" style="12" customWidth="1"/>
    <col min="6920" max="6921" width="11.7109375" style="12" bestFit="1" customWidth="1"/>
    <col min="6922" max="6922" width="9.85546875" style="12" bestFit="1" customWidth="1"/>
    <col min="6923" max="6923" width="1.5703125" style="12" customWidth="1"/>
    <col min="6924" max="6925" width="11.7109375" style="12" bestFit="1" customWidth="1"/>
    <col min="6926" max="7168" width="9.140625" style="12"/>
    <col min="7169" max="7169" width="29.140625" style="12" customWidth="1"/>
    <col min="7170" max="7172" width="10.7109375" style="12" customWidth="1"/>
    <col min="7173" max="7173" width="15.85546875" style="12" customWidth="1"/>
    <col min="7174" max="7174" width="17.42578125" style="12" customWidth="1"/>
    <col min="7175" max="7175" width="1.7109375" style="12" customWidth="1"/>
    <col min="7176" max="7177" width="11.7109375" style="12" bestFit="1" customWidth="1"/>
    <col min="7178" max="7178" width="9.85546875" style="12" bestFit="1" customWidth="1"/>
    <col min="7179" max="7179" width="1.5703125" style="12" customWidth="1"/>
    <col min="7180" max="7181" width="11.7109375" style="12" bestFit="1" customWidth="1"/>
    <col min="7182" max="7424" width="9.140625" style="12"/>
    <col min="7425" max="7425" width="29.140625" style="12" customWidth="1"/>
    <col min="7426" max="7428" width="10.7109375" style="12" customWidth="1"/>
    <col min="7429" max="7429" width="15.85546875" style="12" customWidth="1"/>
    <col min="7430" max="7430" width="17.42578125" style="12" customWidth="1"/>
    <col min="7431" max="7431" width="1.7109375" style="12" customWidth="1"/>
    <col min="7432" max="7433" width="11.7109375" style="12" bestFit="1" customWidth="1"/>
    <col min="7434" max="7434" width="9.85546875" style="12" bestFit="1" customWidth="1"/>
    <col min="7435" max="7435" width="1.5703125" style="12" customWidth="1"/>
    <col min="7436" max="7437" width="11.7109375" style="12" bestFit="1" customWidth="1"/>
    <col min="7438" max="7680" width="9.140625" style="12"/>
    <col min="7681" max="7681" width="29.140625" style="12" customWidth="1"/>
    <col min="7682" max="7684" width="10.7109375" style="12" customWidth="1"/>
    <col min="7685" max="7685" width="15.85546875" style="12" customWidth="1"/>
    <col min="7686" max="7686" width="17.42578125" style="12" customWidth="1"/>
    <col min="7687" max="7687" width="1.7109375" style="12" customWidth="1"/>
    <col min="7688" max="7689" width="11.7109375" style="12" bestFit="1" customWidth="1"/>
    <col min="7690" max="7690" width="9.85546875" style="12" bestFit="1" customWidth="1"/>
    <col min="7691" max="7691" width="1.5703125" style="12" customWidth="1"/>
    <col min="7692" max="7693" width="11.7109375" style="12" bestFit="1" customWidth="1"/>
    <col min="7694" max="7936" width="9.140625" style="12"/>
    <col min="7937" max="7937" width="29.140625" style="12" customWidth="1"/>
    <col min="7938" max="7940" width="10.7109375" style="12" customWidth="1"/>
    <col min="7941" max="7941" width="15.85546875" style="12" customWidth="1"/>
    <col min="7942" max="7942" width="17.42578125" style="12" customWidth="1"/>
    <col min="7943" max="7943" width="1.7109375" style="12" customWidth="1"/>
    <col min="7944" max="7945" width="11.7109375" style="12" bestFit="1" customWidth="1"/>
    <col min="7946" max="7946" width="9.85546875" style="12" bestFit="1" customWidth="1"/>
    <col min="7947" max="7947" width="1.5703125" style="12" customWidth="1"/>
    <col min="7948" max="7949" width="11.7109375" style="12" bestFit="1" customWidth="1"/>
    <col min="7950" max="8192" width="9.140625" style="12"/>
    <col min="8193" max="8193" width="29.140625" style="12" customWidth="1"/>
    <col min="8194" max="8196" width="10.7109375" style="12" customWidth="1"/>
    <col min="8197" max="8197" width="15.85546875" style="12" customWidth="1"/>
    <col min="8198" max="8198" width="17.42578125" style="12" customWidth="1"/>
    <col min="8199" max="8199" width="1.7109375" style="12" customWidth="1"/>
    <col min="8200" max="8201" width="11.7109375" style="12" bestFit="1" customWidth="1"/>
    <col min="8202" max="8202" width="9.85546875" style="12" bestFit="1" customWidth="1"/>
    <col min="8203" max="8203" width="1.5703125" style="12" customWidth="1"/>
    <col min="8204" max="8205" width="11.7109375" style="12" bestFit="1" customWidth="1"/>
    <col min="8206" max="8448" width="9.140625" style="12"/>
    <col min="8449" max="8449" width="29.140625" style="12" customWidth="1"/>
    <col min="8450" max="8452" width="10.7109375" style="12" customWidth="1"/>
    <col min="8453" max="8453" width="15.85546875" style="12" customWidth="1"/>
    <col min="8454" max="8454" width="17.42578125" style="12" customWidth="1"/>
    <col min="8455" max="8455" width="1.7109375" style="12" customWidth="1"/>
    <col min="8456" max="8457" width="11.7109375" style="12" bestFit="1" customWidth="1"/>
    <col min="8458" max="8458" width="9.85546875" style="12" bestFit="1" customWidth="1"/>
    <col min="8459" max="8459" width="1.5703125" style="12" customWidth="1"/>
    <col min="8460" max="8461" width="11.7109375" style="12" bestFit="1" customWidth="1"/>
    <col min="8462" max="8704" width="9.140625" style="12"/>
    <col min="8705" max="8705" width="29.140625" style="12" customWidth="1"/>
    <col min="8706" max="8708" width="10.7109375" style="12" customWidth="1"/>
    <col min="8709" max="8709" width="15.85546875" style="12" customWidth="1"/>
    <col min="8710" max="8710" width="17.42578125" style="12" customWidth="1"/>
    <col min="8711" max="8711" width="1.7109375" style="12" customWidth="1"/>
    <col min="8712" max="8713" width="11.7109375" style="12" bestFit="1" customWidth="1"/>
    <col min="8714" max="8714" width="9.85546875" style="12" bestFit="1" customWidth="1"/>
    <col min="8715" max="8715" width="1.5703125" style="12" customWidth="1"/>
    <col min="8716" max="8717" width="11.7109375" style="12" bestFit="1" customWidth="1"/>
    <col min="8718" max="8960" width="9.140625" style="12"/>
    <col min="8961" max="8961" width="29.140625" style="12" customWidth="1"/>
    <col min="8962" max="8964" width="10.7109375" style="12" customWidth="1"/>
    <col min="8965" max="8965" width="15.85546875" style="12" customWidth="1"/>
    <col min="8966" max="8966" width="17.42578125" style="12" customWidth="1"/>
    <col min="8967" max="8967" width="1.7109375" style="12" customWidth="1"/>
    <col min="8968" max="8969" width="11.7109375" style="12" bestFit="1" customWidth="1"/>
    <col min="8970" max="8970" width="9.85546875" style="12" bestFit="1" customWidth="1"/>
    <col min="8971" max="8971" width="1.5703125" style="12" customWidth="1"/>
    <col min="8972" max="8973" width="11.7109375" style="12" bestFit="1" customWidth="1"/>
    <col min="8974" max="9216" width="9.140625" style="12"/>
    <col min="9217" max="9217" width="29.140625" style="12" customWidth="1"/>
    <col min="9218" max="9220" width="10.7109375" style="12" customWidth="1"/>
    <col min="9221" max="9221" width="15.85546875" style="12" customWidth="1"/>
    <col min="9222" max="9222" width="17.42578125" style="12" customWidth="1"/>
    <col min="9223" max="9223" width="1.7109375" style="12" customWidth="1"/>
    <col min="9224" max="9225" width="11.7109375" style="12" bestFit="1" customWidth="1"/>
    <col min="9226" max="9226" width="9.85546875" style="12" bestFit="1" customWidth="1"/>
    <col min="9227" max="9227" width="1.5703125" style="12" customWidth="1"/>
    <col min="9228" max="9229" width="11.7109375" style="12" bestFit="1" customWidth="1"/>
    <col min="9230" max="9472" width="9.140625" style="12"/>
    <col min="9473" max="9473" width="29.140625" style="12" customWidth="1"/>
    <col min="9474" max="9476" width="10.7109375" style="12" customWidth="1"/>
    <col min="9477" max="9477" width="15.85546875" style="12" customWidth="1"/>
    <col min="9478" max="9478" width="17.42578125" style="12" customWidth="1"/>
    <col min="9479" max="9479" width="1.7109375" style="12" customWidth="1"/>
    <col min="9480" max="9481" width="11.7109375" style="12" bestFit="1" customWidth="1"/>
    <col min="9482" max="9482" width="9.85546875" style="12" bestFit="1" customWidth="1"/>
    <col min="9483" max="9483" width="1.5703125" style="12" customWidth="1"/>
    <col min="9484" max="9485" width="11.7109375" style="12" bestFit="1" customWidth="1"/>
    <col min="9486" max="9728" width="9.140625" style="12"/>
    <col min="9729" max="9729" width="29.140625" style="12" customWidth="1"/>
    <col min="9730" max="9732" width="10.7109375" style="12" customWidth="1"/>
    <col min="9733" max="9733" width="15.85546875" style="12" customWidth="1"/>
    <col min="9734" max="9734" width="17.42578125" style="12" customWidth="1"/>
    <col min="9735" max="9735" width="1.7109375" style="12" customWidth="1"/>
    <col min="9736" max="9737" width="11.7109375" style="12" bestFit="1" customWidth="1"/>
    <col min="9738" max="9738" width="9.85546875" style="12" bestFit="1" customWidth="1"/>
    <col min="9739" max="9739" width="1.5703125" style="12" customWidth="1"/>
    <col min="9740" max="9741" width="11.7109375" style="12" bestFit="1" customWidth="1"/>
    <col min="9742" max="9984" width="9.140625" style="12"/>
    <col min="9985" max="9985" width="29.140625" style="12" customWidth="1"/>
    <col min="9986" max="9988" width="10.7109375" style="12" customWidth="1"/>
    <col min="9989" max="9989" width="15.85546875" style="12" customWidth="1"/>
    <col min="9990" max="9990" width="17.42578125" style="12" customWidth="1"/>
    <col min="9991" max="9991" width="1.7109375" style="12" customWidth="1"/>
    <col min="9992" max="9993" width="11.7109375" style="12" bestFit="1" customWidth="1"/>
    <col min="9994" max="9994" width="9.85546875" style="12" bestFit="1" customWidth="1"/>
    <col min="9995" max="9995" width="1.5703125" style="12" customWidth="1"/>
    <col min="9996" max="9997" width="11.7109375" style="12" bestFit="1" customWidth="1"/>
    <col min="9998" max="10240" width="9.140625" style="12"/>
    <col min="10241" max="10241" width="29.140625" style="12" customWidth="1"/>
    <col min="10242" max="10244" width="10.7109375" style="12" customWidth="1"/>
    <col min="10245" max="10245" width="15.85546875" style="12" customWidth="1"/>
    <col min="10246" max="10246" width="17.42578125" style="12" customWidth="1"/>
    <col min="10247" max="10247" width="1.7109375" style="12" customWidth="1"/>
    <col min="10248" max="10249" width="11.7109375" style="12" bestFit="1" customWidth="1"/>
    <col min="10250" max="10250" width="9.85546875" style="12" bestFit="1" customWidth="1"/>
    <col min="10251" max="10251" width="1.5703125" style="12" customWidth="1"/>
    <col min="10252" max="10253" width="11.7109375" style="12" bestFit="1" customWidth="1"/>
    <col min="10254" max="10496" width="9.140625" style="12"/>
    <col min="10497" max="10497" width="29.140625" style="12" customWidth="1"/>
    <col min="10498" max="10500" width="10.7109375" style="12" customWidth="1"/>
    <col min="10501" max="10501" width="15.85546875" style="12" customWidth="1"/>
    <col min="10502" max="10502" width="17.42578125" style="12" customWidth="1"/>
    <col min="10503" max="10503" width="1.7109375" style="12" customWidth="1"/>
    <col min="10504" max="10505" width="11.7109375" style="12" bestFit="1" customWidth="1"/>
    <col min="10506" max="10506" width="9.85546875" style="12" bestFit="1" customWidth="1"/>
    <col min="10507" max="10507" width="1.5703125" style="12" customWidth="1"/>
    <col min="10508" max="10509" width="11.7109375" style="12" bestFit="1" customWidth="1"/>
    <col min="10510" max="10752" width="9.140625" style="12"/>
    <col min="10753" max="10753" width="29.140625" style="12" customWidth="1"/>
    <col min="10754" max="10756" width="10.7109375" style="12" customWidth="1"/>
    <col min="10757" max="10757" width="15.85546875" style="12" customWidth="1"/>
    <col min="10758" max="10758" width="17.42578125" style="12" customWidth="1"/>
    <col min="10759" max="10759" width="1.7109375" style="12" customWidth="1"/>
    <col min="10760" max="10761" width="11.7109375" style="12" bestFit="1" customWidth="1"/>
    <col min="10762" max="10762" width="9.85546875" style="12" bestFit="1" customWidth="1"/>
    <col min="10763" max="10763" width="1.5703125" style="12" customWidth="1"/>
    <col min="10764" max="10765" width="11.7109375" style="12" bestFit="1" customWidth="1"/>
    <col min="10766" max="11008" width="9.140625" style="12"/>
    <col min="11009" max="11009" width="29.140625" style="12" customWidth="1"/>
    <col min="11010" max="11012" width="10.7109375" style="12" customWidth="1"/>
    <col min="11013" max="11013" width="15.85546875" style="12" customWidth="1"/>
    <col min="11014" max="11014" width="17.42578125" style="12" customWidth="1"/>
    <col min="11015" max="11015" width="1.7109375" style="12" customWidth="1"/>
    <col min="11016" max="11017" width="11.7109375" style="12" bestFit="1" customWidth="1"/>
    <col min="11018" max="11018" width="9.85546875" style="12" bestFit="1" customWidth="1"/>
    <col min="11019" max="11019" width="1.5703125" style="12" customWidth="1"/>
    <col min="11020" max="11021" width="11.7109375" style="12" bestFit="1" customWidth="1"/>
    <col min="11022" max="11264" width="9.140625" style="12"/>
    <col min="11265" max="11265" width="29.140625" style="12" customWidth="1"/>
    <col min="11266" max="11268" width="10.7109375" style="12" customWidth="1"/>
    <col min="11269" max="11269" width="15.85546875" style="12" customWidth="1"/>
    <col min="11270" max="11270" width="17.42578125" style="12" customWidth="1"/>
    <col min="11271" max="11271" width="1.7109375" style="12" customWidth="1"/>
    <col min="11272" max="11273" width="11.7109375" style="12" bestFit="1" customWidth="1"/>
    <col min="11274" max="11274" width="9.85546875" style="12" bestFit="1" customWidth="1"/>
    <col min="11275" max="11275" width="1.5703125" style="12" customWidth="1"/>
    <col min="11276" max="11277" width="11.7109375" style="12" bestFit="1" customWidth="1"/>
    <col min="11278" max="11520" width="9.140625" style="12"/>
    <col min="11521" max="11521" width="29.140625" style="12" customWidth="1"/>
    <col min="11522" max="11524" width="10.7109375" style="12" customWidth="1"/>
    <col min="11525" max="11525" width="15.85546875" style="12" customWidth="1"/>
    <col min="11526" max="11526" width="17.42578125" style="12" customWidth="1"/>
    <col min="11527" max="11527" width="1.7109375" style="12" customWidth="1"/>
    <col min="11528" max="11529" width="11.7109375" style="12" bestFit="1" customWidth="1"/>
    <col min="11530" max="11530" width="9.85546875" style="12" bestFit="1" customWidth="1"/>
    <col min="11531" max="11531" width="1.5703125" style="12" customWidth="1"/>
    <col min="11532" max="11533" width="11.7109375" style="12" bestFit="1" customWidth="1"/>
    <col min="11534" max="11776" width="9.140625" style="12"/>
    <col min="11777" max="11777" width="29.140625" style="12" customWidth="1"/>
    <col min="11778" max="11780" width="10.7109375" style="12" customWidth="1"/>
    <col min="11781" max="11781" width="15.85546875" style="12" customWidth="1"/>
    <col min="11782" max="11782" width="17.42578125" style="12" customWidth="1"/>
    <col min="11783" max="11783" width="1.7109375" style="12" customWidth="1"/>
    <col min="11784" max="11785" width="11.7109375" style="12" bestFit="1" customWidth="1"/>
    <col min="11786" max="11786" width="9.85546875" style="12" bestFit="1" customWidth="1"/>
    <col min="11787" max="11787" width="1.5703125" style="12" customWidth="1"/>
    <col min="11788" max="11789" width="11.7109375" style="12" bestFit="1" customWidth="1"/>
    <col min="11790" max="12032" width="9.140625" style="12"/>
    <col min="12033" max="12033" width="29.140625" style="12" customWidth="1"/>
    <col min="12034" max="12036" width="10.7109375" style="12" customWidth="1"/>
    <col min="12037" max="12037" width="15.85546875" style="12" customWidth="1"/>
    <col min="12038" max="12038" width="17.42578125" style="12" customWidth="1"/>
    <col min="12039" max="12039" width="1.7109375" style="12" customWidth="1"/>
    <col min="12040" max="12041" width="11.7109375" style="12" bestFit="1" customWidth="1"/>
    <col min="12042" max="12042" width="9.85546875" style="12" bestFit="1" customWidth="1"/>
    <col min="12043" max="12043" width="1.5703125" style="12" customWidth="1"/>
    <col min="12044" max="12045" width="11.7109375" style="12" bestFit="1" customWidth="1"/>
    <col min="12046" max="12288" width="9.140625" style="12"/>
    <col min="12289" max="12289" width="29.140625" style="12" customWidth="1"/>
    <col min="12290" max="12292" width="10.7109375" style="12" customWidth="1"/>
    <col min="12293" max="12293" width="15.85546875" style="12" customWidth="1"/>
    <col min="12294" max="12294" width="17.42578125" style="12" customWidth="1"/>
    <col min="12295" max="12295" width="1.7109375" style="12" customWidth="1"/>
    <col min="12296" max="12297" width="11.7109375" style="12" bestFit="1" customWidth="1"/>
    <col min="12298" max="12298" width="9.85546875" style="12" bestFit="1" customWidth="1"/>
    <col min="12299" max="12299" width="1.5703125" style="12" customWidth="1"/>
    <col min="12300" max="12301" width="11.7109375" style="12" bestFit="1" customWidth="1"/>
    <col min="12302" max="12544" width="9.140625" style="12"/>
    <col min="12545" max="12545" width="29.140625" style="12" customWidth="1"/>
    <col min="12546" max="12548" width="10.7109375" style="12" customWidth="1"/>
    <col min="12549" max="12549" width="15.85546875" style="12" customWidth="1"/>
    <col min="12550" max="12550" width="17.42578125" style="12" customWidth="1"/>
    <col min="12551" max="12551" width="1.7109375" style="12" customWidth="1"/>
    <col min="12552" max="12553" width="11.7109375" style="12" bestFit="1" customWidth="1"/>
    <col min="12554" max="12554" width="9.85546875" style="12" bestFit="1" customWidth="1"/>
    <col min="12555" max="12555" width="1.5703125" style="12" customWidth="1"/>
    <col min="12556" max="12557" width="11.7109375" style="12" bestFit="1" customWidth="1"/>
    <col min="12558" max="12800" width="9.140625" style="12"/>
    <col min="12801" max="12801" width="29.140625" style="12" customWidth="1"/>
    <col min="12802" max="12804" width="10.7109375" style="12" customWidth="1"/>
    <col min="12805" max="12805" width="15.85546875" style="12" customWidth="1"/>
    <col min="12806" max="12806" width="17.42578125" style="12" customWidth="1"/>
    <col min="12807" max="12807" width="1.7109375" style="12" customWidth="1"/>
    <col min="12808" max="12809" width="11.7109375" style="12" bestFit="1" customWidth="1"/>
    <col min="12810" max="12810" width="9.85546875" style="12" bestFit="1" customWidth="1"/>
    <col min="12811" max="12811" width="1.5703125" style="12" customWidth="1"/>
    <col min="12812" max="12813" width="11.7109375" style="12" bestFit="1" customWidth="1"/>
    <col min="12814" max="13056" width="9.140625" style="12"/>
    <col min="13057" max="13057" width="29.140625" style="12" customWidth="1"/>
    <col min="13058" max="13060" width="10.7109375" style="12" customWidth="1"/>
    <col min="13061" max="13061" width="15.85546875" style="12" customWidth="1"/>
    <col min="13062" max="13062" width="17.42578125" style="12" customWidth="1"/>
    <col min="13063" max="13063" width="1.7109375" style="12" customWidth="1"/>
    <col min="13064" max="13065" width="11.7109375" style="12" bestFit="1" customWidth="1"/>
    <col min="13066" max="13066" width="9.85546875" style="12" bestFit="1" customWidth="1"/>
    <col min="13067" max="13067" width="1.5703125" style="12" customWidth="1"/>
    <col min="13068" max="13069" width="11.7109375" style="12" bestFit="1" customWidth="1"/>
    <col min="13070" max="13312" width="9.140625" style="12"/>
    <col min="13313" max="13313" width="29.140625" style="12" customWidth="1"/>
    <col min="13314" max="13316" width="10.7109375" style="12" customWidth="1"/>
    <col min="13317" max="13317" width="15.85546875" style="12" customWidth="1"/>
    <col min="13318" max="13318" width="17.42578125" style="12" customWidth="1"/>
    <col min="13319" max="13319" width="1.7109375" style="12" customWidth="1"/>
    <col min="13320" max="13321" width="11.7109375" style="12" bestFit="1" customWidth="1"/>
    <col min="13322" max="13322" width="9.85546875" style="12" bestFit="1" customWidth="1"/>
    <col min="13323" max="13323" width="1.5703125" style="12" customWidth="1"/>
    <col min="13324" max="13325" width="11.7109375" style="12" bestFit="1" customWidth="1"/>
    <col min="13326" max="13568" width="9.140625" style="12"/>
    <col min="13569" max="13569" width="29.140625" style="12" customWidth="1"/>
    <col min="13570" max="13572" width="10.7109375" style="12" customWidth="1"/>
    <col min="13573" max="13573" width="15.85546875" style="12" customWidth="1"/>
    <col min="13574" max="13574" width="17.42578125" style="12" customWidth="1"/>
    <col min="13575" max="13575" width="1.7109375" style="12" customWidth="1"/>
    <col min="13576" max="13577" width="11.7109375" style="12" bestFit="1" customWidth="1"/>
    <col min="13578" max="13578" width="9.85546875" style="12" bestFit="1" customWidth="1"/>
    <col min="13579" max="13579" width="1.5703125" style="12" customWidth="1"/>
    <col min="13580" max="13581" width="11.7109375" style="12" bestFit="1" customWidth="1"/>
    <col min="13582" max="13824" width="9.140625" style="12"/>
    <col min="13825" max="13825" width="29.140625" style="12" customWidth="1"/>
    <col min="13826" max="13828" width="10.7109375" style="12" customWidth="1"/>
    <col min="13829" max="13829" width="15.85546875" style="12" customWidth="1"/>
    <col min="13830" max="13830" width="17.42578125" style="12" customWidth="1"/>
    <col min="13831" max="13831" width="1.7109375" style="12" customWidth="1"/>
    <col min="13832" max="13833" width="11.7109375" style="12" bestFit="1" customWidth="1"/>
    <col min="13834" max="13834" width="9.85546875" style="12" bestFit="1" customWidth="1"/>
    <col min="13835" max="13835" width="1.5703125" style="12" customWidth="1"/>
    <col min="13836" max="13837" width="11.7109375" style="12" bestFit="1" customWidth="1"/>
    <col min="13838" max="14080" width="9.140625" style="12"/>
    <col min="14081" max="14081" width="29.140625" style="12" customWidth="1"/>
    <col min="14082" max="14084" width="10.7109375" style="12" customWidth="1"/>
    <col min="14085" max="14085" width="15.85546875" style="12" customWidth="1"/>
    <col min="14086" max="14086" width="17.42578125" style="12" customWidth="1"/>
    <col min="14087" max="14087" width="1.7109375" style="12" customWidth="1"/>
    <col min="14088" max="14089" width="11.7109375" style="12" bestFit="1" customWidth="1"/>
    <col min="14090" max="14090" width="9.85546875" style="12" bestFit="1" customWidth="1"/>
    <col min="14091" max="14091" width="1.5703125" style="12" customWidth="1"/>
    <col min="14092" max="14093" width="11.7109375" style="12" bestFit="1" customWidth="1"/>
    <col min="14094" max="14336" width="9.140625" style="12"/>
    <col min="14337" max="14337" width="29.140625" style="12" customWidth="1"/>
    <col min="14338" max="14340" width="10.7109375" style="12" customWidth="1"/>
    <col min="14341" max="14341" width="15.85546875" style="12" customWidth="1"/>
    <col min="14342" max="14342" width="17.42578125" style="12" customWidth="1"/>
    <col min="14343" max="14343" width="1.7109375" style="12" customWidth="1"/>
    <col min="14344" max="14345" width="11.7109375" style="12" bestFit="1" customWidth="1"/>
    <col min="14346" max="14346" width="9.85546875" style="12" bestFit="1" customWidth="1"/>
    <col min="14347" max="14347" width="1.5703125" style="12" customWidth="1"/>
    <col min="14348" max="14349" width="11.7109375" style="12" bestFit="1" customWidth="1"/>
    <col min="14350" max="14592" width="9.140625" style="12"/>
    <col min="14593" max="14593" width="29.140625" style="12" customWidth="1"/>
    <col min="14594" max="14596" width="10.7109375" style="12" customWidth="1"/>
    <col min="14597" max="14597" width="15.85546875" style="12" customWidth="1"/>
    <col min="14598" max="14598" width="17.42578125" style="12" customWidth="1"/>
    <col min="14599" max="14599" width="1.7109375" style="12" customWidth="1"/>
    <col min="14600" max="14601" width="11.7109375" style="12" bestFit="1" customWidth="1"/>
    <col min="14602" max="14602" width="9.85546875" style="12" bestFit="1" customWidth="1"/>
    <col min="14603" max="14603" width="1.5703125" style="12" customWidth="1"/>
    <col min="14604" max="14605" width="11.7109375" style="12" bestFit="1" customWidth="1"/>
    <col min="14606" max="14848" width="9.140625" style="12"/>
    <col min="14849" max="14849" width="29.140625" style="12" customWidth="1"/>
    <col min="14850" max="14852" width="10.7109375" style="12" customWidth="1"/>
    <col min="14853" max="14853" width="15.85546875" style="12" customWidth="1"/>
    <col min="14854" max="14854" width="17.42578125" style="12" customWidth="1"/>
    <col min="14855" max="14855" width="1.7109375" style="12" customWidth="1"/>
    <col min="14856" max="14857" width="11.7109375" style="12" bestFit="1" customWidth="1"/>
    <col min="14858" max="14858" width="9.85546875" style="12" bestFit="1" customWidth="1"/>
    <col min="14859" max="14859" width="1.5703125" style="12" customWidth="1"/>
    <col min="14860" max="14861" width="11.7109375" style="12" bestFit="1" customWidth="1"/>
    <col min="14862" max="15104" width="9.140625" style="12"/>
    <col min="15105" max="15105" width="29.140625" style="12" customWidth="1"/>
    <col min="15106" max="15108" width="10.7109375" style="12" customWidth="1"/>
    <col min="15109" max="15109" width="15.85546875" style="12" customWidth="1"/>
    <col min="15110" max="15110" width="17.42578125" style="12" customWidth="1"/>
    <col min="15111" max="15111" width="1.7109375" style="12" customWidth="1"/>
    <col min="15112" max="15113" width="11.7109375" style="12" bestFit="1" customWidth="1"/>
    <col min="15114" max="15114" width="9.85546875" style="12" bestFit="1" customWidth="1"/>
    <col min="15115" max="15115" width="1.5703125" style="12" customWidth="1"/>
    <col min="15116" max="15117" width="11.7109375" style="12" bestFit="1" customWidth="1"/>
    <col min="15118" max="15360" width="9.140625" style="12"/>
    <col min="15361" max="15361" width="29.140625" style="12" customWidth="1"/>
    <col min="15362" max="15364" width="10.7109375" style="12" customWidth="1"/>
    <col min="15365" max="15365" width="15.85546875" style="12" customWidth="1"/>
    <col min="15366" max="15366" width="17.42578125" style="12" customWidth="1"/>
    <col min="15367" max="15367" width="1.7109375" style="12" customWidth="1"/>
    <col min="15368" max="15369" width="11.7109375" style="12" bestFit="1" customWidth="1"/>
    <col min="15370" max="15370" width="9.85546875" style="12" bestFit="1" customWidth="1"/>
    <col min="15371" max="15371" width="1.5703125" style="12" customWidth="1"/>
    <col min="15372" max="15373" width="11.7109375" style="12" bestFit="1" customWidth="1"/>
    <col min="15374" max="15616" width="9.140625" style="12"/>
    <col min="15617" max="15617" width="29.140625" style="12" customWidth="1"/>
    <col min="15618" max="15620" width="10.7109375" style="12" customWidth="1"/>
    <col min="15621" max="15621" width="15.85546875" style="12" customWidth="1"/>
    <col min="15622" max="15622" width="17.42578125" style="12" customWidth="1"/>
    <col min="15623" max="15623" width="1.7109375" style="12" customWidth="1"/>
    <col min="15624" max="15625" width="11.7109375" style="12" bestFit="1" customWidth="1"/>
    <col min="15626" max="15626" width="9.85546875" style="12" bestFit="1" customWidth="1"/>
    <col min="15627" max="15627" width="1.5703125" style="12" customWidth="1"/>
    <col min="15628" max="15629" width="11.7109375" style="12" bestFit="1" customWidth="1"/>
    <col min="15630" max="15872" width="9.140625" style="12"/>
    <col min="15873" max="15873" width="29.140625" style="12" customWidth="1"/>
    <col min="15874" max="15876" width="10.7109375" style="12" customWidth="1"/>
    <col min="15877" max="15877" width="15.85546875" style="12" customWidth="1"/>
    <col min="15878" max="15878" width="17.42578125" style="12" customWidth="1"/>
    <col min="15879" max="15879" width="1.7109375" style="12" customWidth="1"/>
    <col min="15880" max="15881" width="11.7109375" style="12" bestFit="1" customWidth="1"/>
    <col min="15882" max="15882" width="9.85546875" style="12" bestFit="1" customWidth="1"/>
    <col min="15883" max="15883" width="1.5703125" style="12" customWidth="1"/>
    <col min="15884" max="15885" width="11.7109375" style="12" bestFit="1" customWidth="1"/>
    <col min="15886" max="16128" width="9.140625" style="12"/>
    <col min="16129" max="16129" width="29.140625" style="12" customWidth="1"/>
    <col min="16130" max="16132" width="10.7109375" style="12" customWidth="1"/>
    <col min="16133" max="16133" width="15.85546875" style="12" customWidth="1"/>
    <col min="16134" max="16134" width="17.42578125" style="12" customWidth="1"/>
    <col min="16135" max="16135" width="1.7109375" style="12" customWidth="1"/>
    <col min="16136" max="16137" width="11.7109375" style="12" bestFit="1" customWidth="1"/>
    <col min="16138" max="16138" width="9.85546875" style="12" bestFit="1" customWidth="1"/>
    <col min="16139" max="16139" width="1.5703125" style="12" customWidth="1"/>
    <col min="16140" max="16141" width="11.7109375" style="12" bestFit="1" customWidth="1"/>
    <col min="16142" max="16384" width="9.140625" style="12"/>
  </cols>
  <sheetData>
    <row r="1" spans="1:13" ht="18.75" x14ac:dyDescent="0.3">
      <c r="A1" s="280" t="str">
        <f>Entity</f>
        <v>Name of Tribe</v>
      </c>
      <c r="C1" s="280"/>
      <c r="D1" s="280"/>
      <c r="E1" s="307"/>
      <c r="F1" s="280" t="s">
        <v>433</v>
      </c>
    </row>
    <row r="2" spans="1:13" ht="18.75" x14ac:dyDescent="0.3">
      <c r="A2" s="280" t="s">
        <v>370</v>
      </c>
      <c r="C2" s="280"/>
      <c r="D2" s="280"/>
      <c r="E2" s="307"/>
      <c r="F2" s="280"/>
      <c r="G2" s="39"/>
    </row>
    <row r="3" spans="1:13" ht="20.25" x14ac:dyDescent="0.3">
      <c r="B3" s="308"/>
      <c r="M3" s="120"/>
    </row>
    <row r="4" spans="1:13" s="2" customFormat="1" ht="30" thickBot="1" x14ac:dyDescent="0.3">
      <c r="A4" s="309" t="s">
        <v>371</v>
      </c>
      <c r="B4" s="309" t="s">
        <v>316</v>
      </c>
      <c r="C4" s="310"/>
      <c r="D4" s="311" t="s">
        <v>372</v>
      </c>
      <c r="E4" s="311"/>
      <c r="F4" s="311" t="s">
        <v>366</v>
      </c>
      <c r="G4" s="310"/>
      <c r="H4" s="312" t="s">
        <v>106</v>
      </c>
      <c r="K4" s="37"/>
      <c r="M4" s="40"/>
    </row>
    <row r="5" spans="1:13" s="2" customFormat="1" ht="15" x14ac:dyDescent="0.25">
      <c r="E5" s="37"/>
      <c r="H5" s="55"/>
      <c r="K5" s="37"/>
    </row>
    <row r="6" spans="1:13" s="2" customFormat="1" ht="15.75" thickBot="1" x14ac:dyDescent="0.3">
      <c r="A6" s="2" t="str">
        <f>'start here-do not delete'!D30</f>
        <v>FY 2024</v>
      </c>
      <c r="B6" s="2" t="s">
        <v>373</v>
      </c>
      <c r="D6" s="166" t="e">
        <f>'Exh D proposed base'!O189</f>
        <v>#DIV/0!</v>
      </c>
      <c r="E6" s="313"/>
      <c r="F6" s="166" t="e">
        <f>'Exh D proposed base'!P189</f>
        <v>#DIV/0!</v>
      </c>
      <c r="H6" s="55" t="s">
        <v>116</v>
      </c>
      <c r="K6" s="37"/>
    </row>
    <row r="7" spans="1:13" s="2" customFormat="1" ht="15.75" thickTop="1" x14ac:dyDescent="0.25">
      <c r="D7" s="314"/>
      <c r="E7" s="313"/>
      <c r="F7" s="314"/>
      <c r="H7" s="55"/>
      <c r="K7" s="37"/>
    </row>
    <row r="8" spans="1:13" s="2" customFormat="1" ht="15.75" thickBot="1" x14ac:dyDescent="0.3">
      <c r="A8" s="2" t="str">
        <f>A6</f>
        <v>FY 2024</v>
      </c>
      <c r="B8" s="2" t="s">
        <v>374</v>
      </c>
      <c r="C8" s="315">
        <f>'Exh E-2 proposed pool'!N67</f>
        <v>0</v>
      </c>
      <c r="D8" s="314"/>
      <c r="E8" s="313"/>
      <c r="F8" s="314"/>
      <c r="H8" s="55" t="s">
        <v>115</v>
      </c>
      <c r="K8" s="37"/>
    </row>
    <row r="9" spans="1:13" s="2" customFormat="1" ht="15.75" thickTop="1" x14ac:dyDescent="0.25">
      <c r="D9" s="314"/>
      <c r="E9" s="313"/>
      <c r="F9" s="314"/>
      <c r="H9" s="55"/>
      <c r="K9" s="37"/>
    </row>
    <row r="10" spans="1:13" s="2" customFormat="1" ht="15" x14ac:dyDescent="0.25">
      <c r="A10" s="316"/>
      <c r="B10" s="316"/>
      <c r="C10" s="316"/>
      <c r="D10" s="317"/>
      <c r="E10" s="318"/>
      <c r="F10" s="317"/>
      <c r="G10" s="316"/>
      <c r="H10" s="319"/>
      <c r="K10" s="37"/>
    </row>
    <row r="11" spans="1:13" s="2" customFormat="1" ht="15" x14ac:dyDescent="0.25">
      <c r="D11" s="314"/>
      <c r="E11" s="313"/>
      <c r="F11" s="314"/>
      <c r="H11" s="55"/>
      <c r="K11" s="37"/>
    </row>
    <row r="12" spans="1:13" s="2" customFormat="1" ht="15" x14ac:dyDescent="0.25">
      <c r="A12" s="2" t="str">
        <f>A6</f>
        <v>FY 2024</v>
      </c>
      <c r="B12" s="2" t="s">
        <v>375</v>
      </c>
      <c r="D12" s="131" t="e">
        <f>ROUND($C$8*D6,0)</f>
        <v>#DIV/0!</v>
      </c>
      <c r="E12" s="56"/>
      <c r="F12" s="131" t="e">
        <f>ROUND($C$8*F6,0)</f>
        <v>#DIV/0!</v>
      </c>
      <c r="H12" s="55" t="s">
        <v>376</v>
      </c>
      <c r="K12" s="37"/>
    </row>
    <row r="13" spans="1:13" s="2" customFormat="1" ht="15" x14ac:dyDescent="0.25">
      <c r="E13" s="37"/>
      <c r="H13" s="55"/>
      <c r="K13" s="37"/>
    </row>
    <row r="14" spans="1:13" s="2" customFormat="1" ht="15" x14ac:dyDescent="0.25">
      <c r="A14" s="2" t="str">
        <f>A6</f>
        <v>FY 2024</v>
      </c>
      <c r="B14" s="2" t="s">
        <v>377</v>
      </c>
      <c r="D14" s="2">
        <f>'Exh E-2 proposed pool'!N77</f>
        <v>0</v>
      </c>
      <c r="E14" s="37"/>
      <c r="H14" s="55" t="s">
        <v>115</v>
      </c>
      <c r="K14" s="37"/>
    </row>
    <row r="15" spans="1:13" s="2" customFormat="1" ht="15" x14ac:dyDescent="0.25">
      <c r="E15" s="37"/>
      <c r="H15" s="55"/>
      <c r="K15" s="37"/>
    </row>
    <row r="16" spans="1:13" s="2" customFormat="1" ht="15" x14ac:dyDescent="0.25">
      <c r="A16" s="2" t="str">
        <f>'start here-do not delete'!D29</f>
        <v>FY 2022</v>
      </c>
      <c r="B16" s="2" t="s">
        <v>378</v>
      </c>
      <c r="D16" s="362" t="e">
        <f>'Exh B-1 Carryforward (638)'!Q13</f>
        <v>#DIV/0!</v>
      </c>
      <c r="E16" s="37"/>
      <c r="F16" s="362" t="e">
        <f>'Exh B-2 Carryforward(all other)'!K28</f>
        <v>#DIV/0!</v>
      </c>
      <c r="H16" s="55" t="s">
        <v>148</v>
      </c>
      <c r="K16" s="37"/>
    </row>
    <row r="17" spans="1:11" s="2" customFormat="1" ht="15" x14ac:dyDescent="0.25">
      <c r="E17" s="37"/>
      <c r="H17" s="55"/>
      <c r="K17" s="37"/>
    </row>
    <row r="18" spans="1:11" s="2" customFormat="1" ht="15.75" thickBot="1" x14ac:dyDescent="0.3">
      <c r="A18" s="2" t="str">
        <f>A6</f>
        <v>FY 2024</v>
      </c>
      <c r="B18" s="2" t="s">
        <v>381</v>
      </c>
      <c r="D18" s="128" t="e">
        <f>SUM(D12:D17)</f>
        <v>#DIV/0!</v>
      </c>
      <c r="E18" s="56"/>
      <c r="F18" s="128" t="e">
        <f>SUM(F12:F17)</f>
        <v>#DIV/0!</v>
      </c>
      <c r="H18" s="55"/>
      <c r="K18" s="37"/>
    </row>
    <row r="19" spans="1:11" s="2" customFormat="1" ht="15.75" thickTop="1" x14ac:dyDescent="0.25">
      <c r="E19" s="37"/>
      <c r="H19" s="55"/>
      <c r="K19" s="37"/>
    </row>
    <row r="20" spans="1:11" s="2" customFormat="1" ht="15.75" thickBot="1" x14ac:dyDescent="0.3">
      <c r="A20" s="2" t="str">
        <f>A6</f>
        <v>FY 2024</v>
      </c>
      <c r="B20" s="2" t="s">
        <v>380</v>
      </c>
      <c r="D20" s="141">
        <f>'Exh D proposed base'!O187</f>
        <v>0</v>
      </c>
      <c r="E20" s="56"/>
      <c r="F20" s="141">
        <f>'Exh D proposed base'!P187</f>
        <v>0</v>
      </c>
      <c r="H20" s="55" t="s">
        <v>116</v>
      </c>
      <c r="K20" s="37"/>
    </row>
    <row r="21" spans="1:11" s="2" customFormat="1" ht="15.75" thickTop="1" x14ac:dyDescent="0.25">
      <c r="E21" s="37"/>
      <c r="H21" s="55"/>
      <c r="K21" s="37"/>
    </row>
    <row r="22" spans="1:11" s="2" customFormat="1" ht="15.75" thickBot="1" x14ac:dyDescent="0.3">
      <c r="A22" s="2" t="str">
        <f>A6</f>
        <v>FY 2024</v>
      </c>
      <c r="B22" s="2" t="s">
        <v>379</v>
      </c>
      <c r="D22" s="166" t="e">
        <f>ROUND(D18/D20,4)</f>
        <v>#DIV/0!</v>
      </c>
      <c r="E22" s="313"/>
      <c r="F22" s="166" t="e">
        <f>ROUND(F18/F20,4)</f>
        <v>#DIV/0!</v>
      </c>
      <c r="H22" s="55"/>
      <c r="K22" s="37"/>
    </row>
    <row r="23" spans="1:11" s="2" customFormat="1" ht="15.75" thickTop="1" x14ac:dyDescent="0.25">
      <c r="E23" s="37"/>
      <c r="H23" s="55"/>
      <c r="K23" s="37"/>
    </row>
    <row r="24" spans="1:11" s="2" customFormat="1" ht="15" x14ac:dyDescent="0.25">
      <c r="E24" s="37"/>
      <c r="H24" s="55"/>
      <c r="K24" s="37"/>
    </row>
    <row r="33" s="12" customFormat="1" x14ac:dyDescent="0.2"/>
  </sheetData>
  <protectedRanges>
    <protectedRange sqref="C11" name="Range1"/>
  </protectedRanges>
  <customSheetViews>
    <customSheetView guid="{55322F06-EF2B-4EBF-91FC-6C830D0D22C9}" fitToPage="1" showRuler="0">
      <selection activeCell="J11" sqref="J11"/>
      <pageMargins left="0.75" right="0.75" top="1" bottom="1" header="0.5" footer="0.5"/>
      <pageSetup orientation="portrait" r:id="rId1"/>
      <headerFooter alignWithMargins="0">
        <oddFooter>&amp;LSchedule A-2&amp;C&amp;A&amp;RUpdated: &amp;D</oddFooter>
      </headerFooter>
    </customSheetView>
    <customSheetView guid="{EC77BDF0-E4AB-4C37-A286-B132C795CB0B}" fitToPage="1" showRuler="0">
      <selection activeCell="J11" sqref="J11"/>
      <pageMargins left="0.75" right="0.75" top="1" bottom="1" header="0.5" footer="0.5"/>
      <pageSetup orientation="portrait" r:id="rId2"/>
      <headerFooter alignWithMargins="0">
        <oddFooter>&amp;LSchedule A-2&amp;C&amp;A&amp;RUpdated: &amp;D</oddFooter>
      </headerFooter>
    </customSheetView>
    <customSheetView guid="{96FAF5F8-BD57-4EDE-AC8B-7E6854529246}" fitToPage="1" showRuler="0">
      <selection activeCell="J11" sqref="J11"/>
      <pageMargins left="0.75" right="0.75" top="1" bottom="1" header="0.5" footer="0.5"/>
      <pageSetup orientation="portrait" r:id="rId3"/>
      <headerFooter alignWithMargins="0">
        <oddFooter>&amp;LSchedule A-2&amp;C&amp;A&amp;RUpdated: &amp;D</oddFooter>
      </headerFooter>
    </customSheetView>
  </customSheetViews>
  <phoneticPr fontId="7" type="noConversion"/>
  <printOptions headings="1"/>
  <pageMargins left="0.5" right="0.5" top="1" bottom="1" header="0.5" footer="0.5"/>
  <pageSetup scale="92" orientation="portrait" r:id="rId4"/>
  <headerFooter alignWithMargins="0">
    <oddFooter>&amp;L&amp;F&amp;C&amp;A&amp;RUpdated: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1"/>
  <sheetViews>
    <sheetView workbookViewId="0">
      <selection activeCell="C31" sqref="C31:H32"/>
    </sheetView>
  </sheetViews>
  <sheetFormatPr defaultColWidth="9.140625" defaultRowHeight="15" x14ac:dyDescent="0.25"/>
  <cols>
    <col min="1" max="1" width="17.28515625" style="329" customWidth="1"/>
    <col min="2" max="2" width="9.140625" style="329"/>
    <col min="3" max="3" width="14.7109375" style="329" customWidth="1"/>
    <col min="4" max="4" width="9.140625" style="329"/>
    <col min="5" max="5" width="14.7109375" style="329" customWidth="1"/>
    <col min="6" max="16384" width="9.140625" style="329"/>
  </cols>
  <sheetData>
    <row r="1" spans="1:8" x14ac:dyDescent="0.25">
      <c r="A1" s="367" t="s">
        <v>408</v>
      </c>
      <c r="B1" s="367"/>
      <c r="C1" s="367"/>
      <c r="D1" s="367"/>
      <c r="E1" s="367"/>
      <c r="F1" s="367"/>
      <c r="G1" s="367"/>
      <c r="H1" s="367"/>
    </row>
    <row r="2" spans="1:8" x14ac:dyDescent="0.25">
      <c r="A2" s="367"/>
      <c r="B2" s="367"/>
      <c r="C2" s="367"/>
      <c r="D2" s="367"/>
      <c r="E2" s="367"/>
      <c r="F2" s="367"/>
      <c r="G2" s="367"/>
      <c r="H2" s="367"/>
    </row>
    <row r="3" spans="1:8" x14ac:dyDescent="0.25">
      <c r="A3" s="337"/>
      <c r="B3" s="337"/>
      <c r="C3" s="337"/>
      <c r="D3" s="337"/>
      <c r="E3" s="337"/>
      <c r="F3" s="337"/>
      <c r="G3" s="337"/>
      <c r="H3" s="337"/>
    </row>
    <row r="4" spans="1:8" x14ac:dyDescent="0.25">
      <c r="A4" s="327" t="s">
        <v>390</v>
      </c>
      <c r="B4" s="328" t="str">
        <f>Entity</f>
        <v>Name of Tribe</v>
      </c>
    </row>
    <row r="6" spans="1:8" x14ac:dyDescent="0.25">
      <c r="A6" s="327" t="s">
        <v>391</v>
      </c>
      <c r="B6" s="330" t="str">
        <f>'start here-do not delete'!D30</f>
        <v>FY 2024</v>
      </c>
    </row>
    <row r="8" spans="1:8" x14ac:dyDescent="0.25">
      <c r="A8" s="327" t="s">
        <v>392</v>
      </c>
    </row>
    <row r="9" spans="1:8" x14ac:dyDescent="0.25">
      <c r="A9" s="327"/>
    </row>
    <row r="10" spans="1:8" x14ac:dyDescent="0.25">
      <c r="A10" s="327"/>
      <c r="B10" s="331"/>
      <c r="C10" s="327" t="s">
        <v>393</v>
      </c>
    </row>
    <row r="11" spans="1:8" x14ac:dyDescent="0.25">
      <c r="A11" s="327"/>
    </row>
    <row r="12" spans="1:8" x14ac:dyDescent="0.25">
      <c r="A12" s="327"/>
      <c r="B12" s="331"/>
      <c r="C12" s="327" t="s">
        <v>394</v>
      </c>
    </row>
    <row r="13" spans="1:8" x14ac:dyDescent="0.25">
      <c r="A13" s="327"/>
    </row>
    <row r="14" spans="1:8" x14ac:dyDescent="0.25">
      <c r="A14" s="327"/>
      <c r="B14" s="331"/>
      <c r="C14" s="327" t="s">
        <v>395</v>
      </c>
    </row>
    <row r="15" spans="1:8" x14ac:dyDescent="0.25">
      <c r="A15" s="327"/>
    </row>
    <row r="16" spans="1:8" x14ac:dyDescent="0.25">
      <c r="A16" s="327"/>
      <c r="B16" s="331"/>
      <c r="C16" s="327" t="s">
        <v>396</v>
      </c>
    </row>
    <row r="17" spans="1:9" x14ac:dyDescent="0.25">
      <c r="A17" s="327"/>
    </row>
    <row r="18" spans="1:9" x14ac:dyDescent="0.25">
      <c r="A18" s="327" t="s">
        <v>397</v>
      </c>
      <c r="B18" s="332" t="s">
        <v>398</v>
      </c>
      <c r="C18" s="330"/>
      <c r="D18" s="333" t="s">
        <v>399</v>
      </c>
      <c r="E18" s="330"/>
    </row>
    <row r="20" spans="1:9" x14ac:dyDescent="0.25">
      <c r="A20" s="327" t="s">
        <v>400</v>
      </c>
    </row>
    <row r="21" spans="1:9" ht="6.75" customHeight="1" x14ac:dyDescent="0.25">
      <c r="A21" s="327"/>
    </row>
    <row r="22" spans="1:9" ht="15" customHeight="1" x14ac:dyDescent="0.25">
      <c r="A22" s="327"/>
      <c r="B22" s="331"/>
      <c r="C22" s="365" t="s">
        <v>401</v>
      </c>
      <c r="D22" s="365"/>
      <c r="E22" s="365"/>
      <c r="F22" s="365"/>
      <c r="G22" s="365"/>
      <c r="H22" s="365"/>
      <c r="I22" s="334"/>
    </row>
    <row r="23" spans="1:9" ht="39.75" customHeight="1" x14ac:dyDescent="0.25">
      <c r="A23" s="327"/>
      <c r="C23" s="365"/>
      <c r="D23" s="365"/>
      <c r="E23" s="365"/>
      <c r="F23" s="365"/>
      <c r="G23" s="365"/>
      <c r="H23" s="365"/>
      <c r="I23" s="334"/>
    </row>
    <row r="24" spans="1:9" ht="6.75" customHeight="1" x14ac:dyDescent="0.25">
      <c r="A24" s="327"/>
    </row>
    <row r="25" spans="1:9" ht="15" customHeight="1" x14ac:dyDescent="0.25">
      <c r="A25" s="327"/>
      <c r="B25" s="331"/>
      <c r="C25" s="366" t="s">
        <v>402</v>
      </c>
      <c r="D25" s="366"/>
      <c r="E25" s="366"/>
      <c r="F25" s="366"/>
      <c r="G25" s="366"/>
      <c r="H25" s="366"/>
      <c r="I25" s="335"/>
    </row>
    <row r="26" spans="1:9" ht="81.75" customHeight="1" x14ac:dyDescent="0.25">
      <c r="A26" s="327"/>
      <c r="C26" s="366"/>
      <c r="D26" s="366"/>
      <c r="E26" s="366"/>
      <c r="F26" s="366"/>
      <c r="G26" s="366"/>
      <c r="H26" s="366"/>
      <c r="I26" s="335"/>
    </row>
    <row r="27" spans="1:9" ht="6.75" customHeight="1" x14ac:dyDescent="0.25">
      <c r="A27" s="327"/>
    </row>
    <row r="28" spans="1:9" ht="15" customHeight="1" x14ac:dyDescent="0.25">
      <c r="A28" s="327"/>
      <c r="B28" s="331"/>
      <c r="C28" s="365" t="s">
        <v>403</v>
      </c>
      <c r="D28" s="365"/>
      <c r="E28" s="365"/>
      <c r="F28" s="365"/>
      <c r="G28" s="365"/>
      <c r="H28" s="365"/>
      <c r="I28" s="334"/>
    </row>
    <row r="29" spans="1:9" ht="51" customHeight="1" x14ac:dyDescent="0.25">
      <c r="A29" s="327"/>
      <c r="C29" s="365"/>
      <c r="D29" s="365"/>
      <c r="E29" s="365"/>
      <c r="F29" s="365"/>
      <c r="G29" s="365"/>
      <c r="H29" s="365"/>
      <c r="I29" s="334"/>
    </row>
    <row r="30" spans="1:9" ht="6.75" customHeight="1" x14ac:dyDescent="0.25">
      <c r="A30" s="327"/>
    </row>
    <row r="31" spans="1:9" ht="15" customHeight="1" x14ac:dyDescent="0.25">
      <c r="A31" s="327"/>
      <c r="B31" s="331"/>
      <c r="C31" s="365" t="s">
        <v>404</v>
      </c>
      <c r="D31" s="365"/>
      <c r="E31" s="365"/>
      <c r="F31" s="365"/>
      <c r="G31" s="365"/>
      <c r="H31" s="365"/>
      <c r="I31" s="334"/>
    </row>
    <row r="32" spans="1:9" ht="54.75" customHeight="1" x14ac:dyDescent="0.25">
      <c r="A32" s="327"/>
      <c r="C32" s="365"/>
      <c r="D32" s="365"/>
      <c r="E32" s="365"/>
      <c r="F32" s="365"/>
      <c r="G32" s="365"/>
      <c r="H32" s="365"/>
      <c r="I32" s="334"/>
    </row>
    <row r="34" spans="1:5" x14ac:dyDescent="0.25">
      <c r="A34" s="327" t="s">
        <v>405</v>
      </c>
    </row>
    <row r="35" spans="1:5" ht="6.75" customHeight="1" x14ac:dyDescent="0.25">
      <c r="A35" s="327"/>
    </row>
    <row r="36" spans="1:5" x14ac:dyDescent="0.25">
      <c r="B36" s="331"/>
      <c r="C36" s="327" t="s">
        <v>406</v>
      </c>
      <c r="D36" s="336"/>
      <c r="E36" s="336"/>
    </row>
    <row r="37" spans="1:5" x14ac:dyDescent="0.25">
      <c r="A37" s="327"/>
    </row>
    <row r="38" spans="1:5" x14ac:dyDescent="0.25">
      <c r="B38" s="331"/>
      <c r="C38" s="327" t="s">
        <v>407</v>
      </c>
      <c r="D38" s="330"/>
      <c r="E38" s="330"/>
    </row>
    <row r="39" spans="1:5" x14ac:dyDescent="0.25">
      <c r="A39" s="327"/>
    </row>
    <row r="40" spans="1:5" x14ac:dyDescent="0.25">
      <c r="B40" s="331"/>
      <c r="C40" s="327" t="s">
        <v>407</v>
      </c>
      <c r="D40" s="330"/>
      <c r="E40" s="330"/>
    </row>
    <row r="41" spans="1:5" x14ac:dyDescent="0.25">
      <c r="B41" s="336"/>
      <c r="C41" s="327"/>
      <c r="D41" s="336"/>
      <c r="E41" s="336"/>
    </row>
  </sheetData>
  <mergeCells count="5">
    <mergeCell ref="C22:H23"/>
    <mergeCell ref="C25:H26"/>
    <mergeCell ref="C28:H29"/>
    <mergeCell ref="C31:H32"/>
    <mergeCell ref="A1:H2"/>
  </mergeCells>
  <pageMargins left="0.45" right="0.45" top="1" bottom="0.75" header="0.3" footer="0.3"/>
  <pageSetup scale="95" orientation="portrait" horizontalDpi="4294967295" verticalDpi="4294967295" r:id="rId1"/>
  <headerFooter>
    <oddFooter>&amp;L&amp;F&amp;C&amp;A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242"/>
  <sheetViews>
    <sheetView zoomScale="80" zoomScaleNormal="80" workbookViewId="0">
      <pane xSplit="5" ySplit="9" topLeftCell="F190" activePane="bottomRight" state="frozen"/>
      <selection pane="topRight" activeCell="F1" sqref="F1"/>
      <selection pane="bottomLeft" activeCell="A10" sqref="A10"/>
      <selection pane="bottomRight" activeCell="F10" sqref="F10"/>
    </sheetView>
  </sheetViews>
  <sheetFormatPr defaultColWidth="9.140625" defaultRowHeight="13.5" customHeight="1" x14ac:dyDescent="0.2"/>
  <cols>
    <col min="1" max="1" width="6.85546875" style="12" customWidth="1"/>
    <col min="2" max="2" width="3.7109375" style="12" customWidth="1"/>
    <col min="3" max="3" width="8.140625" style="12" customWidth="1"/>
    <col min="4" max="4" width="34.42578125" style="12" customWidth="1"/>
    <col min="5" max="5" width="7.7109375" style="109" customWidth="1"/>
    <col min="6" max="6" width="6.140625" style="12" customWidth="1"/>
    <col min="7" max="7" width="16.5703125" style="12" bestFit="1" customWidth="1"/>
    <col min="8" max="8" width="3" style="12" customWidth="1"/>
    <col min="9" max="9" width="12.85546875" style="12" customWidth="1"/>
    <col min="10" max="10" width="2.5703125" style="12" customWidth="1"/>
    <col min="11" max="11" width="12.5703125" style="12" customWidth="1"/>
    <col min="12" max="12" width="2.5703125" style="12" customWidth="1"/>
    <col min="13" max="13" width="14.28515625" style="12" bestFit="1" customWidth="1"/>
    <col min="14" max="14" width="1.7109375" style="12" customWidth="1"/>
    <col min="15" max="15" width="11.42578125" style="12" customWidth="1"/>
    <col min="16" max="16" width="1.7109375" style="12" customWidth="1"/>
    <col min="17" max="17" width="15" style="12" customWidth="1"/>
    <col min="18" max="18" width="1.7109375" style="12" customWidth="1"/>
    <col min="19" max="19" width="11.7109375" style="12" customWidth="1"/>
    <col min="20" max="20" width="1.7109375" style="6" customWidth="1"/>
    <col min="21" max="21" width="15.7109375" style="12" bestFit="1" customWidth="1"/>
    <col min="22" max="22" width="1.85546875" style="6" customWidth="1"/>
    <col min="23" max="23" width="15.7109375" style="6" customWidth="1"/>
    <col min="24" max="24" width="15.85546875" style="6" customWidth="1"/>
    <col min="25" max="36" width="9.140625" style="6"/>
    <col min="37" max="16384" width="9.140625" style="12"/>
  </cols>
  <sheetData>
    <row r="1" spans="1:24" ht="18.75" x14ac:dyDescent="0.3">
      <c r="B1" s="91" t="str">
        <f>Entity</f>
        <v>Name of Tribe</v>
      </c>
      <c r="C1" s="91"/>
      <c r="D1" s="39"/>
      <c r="E1" s="69"/>
      <c r="F1" s="39"/>
      <c r="G1" s="39"/>
      <c r="H1" s="39"/>
      <c r="I1" s="39"/>
      <c r="J1" s="39"/>
      <c r="K1" s="39"/>
      <c r="L1" s="39"/>
      <c r="M1" s="39"/>
      <c r="N1" s="39"/>
      <c r="O1" s="39"/>
      <c r="P1" s="39"/>
      <c r="Q1" s="39"/>
      <c r="R1" s="39"/>
      <c r="S1" s="39"/>
      <c r="T1" s="81"/>
      <c r="U1" s="92" t="s">
        <v>117</v>
      </c>
      <c r="V1" s="285"/>
    </row>
    <row r="2" spans="1:24" ht="18" customHeight="1" x14ac:dyDescent="0.3">
      <c r="B2" s="91" t="s">
        <v>0</v>
      </c>
      <c r="C2" s="91"/>
      <c r="D2" s="39"/>
      <c r="E2" s="69"/>
      <c r="F2" s="39"/>
      <c r="G2" s="39"/>
      <c r="H2" s="39"/>
      <c r="I2" s="39"/>
      <c r="J2" s="39"/>
      <c r="K2" s="39"/>
      <c r="L2" s="39"/>
      <c r="M2" s="39"/>
      <c r="N2" s="39"/>
      <c r="O2" s="39"/>
      <c r="P2" s="39"/>
      <c r="Q2" s="39"/>
      <c r="R2" s="39"/>
      <c r="S2" s="39"/>
      <c r="T2" s="81"/>
      <c r="U2" s="39"/>
      <c r="V2" s="285"/>
    </row>
    <row r="3" spans="1:24" ht="18" customHeight="1" x14ac:dyDescent="0.3">
      <c r="B3" s="91" t="str">
        <f>'start here-do not delete'!D29</f>
        <v>FY 2022</v>
      </c>
      <c r="C3" s="91"/>
      <c r="D3" s="91" t="s">
        <v>264</v>
      </c>
      <c r="E3" s="180"/>
      <c r="F3" s="91"/>
      <c r="G3" s="39"/>
      <c r="H3" s="39"/>
      <c r="I3" s="39"/>
      <c r="J3" s="39"/>
      <c r="K3" s="39"/>
      <c r="L3" s="39"/>
      <c r="M3" s="39"/>
      <c r="N3" s="39"/>
      <c r="O3" s="39"/>
      <c r="P3" s="39"/>
      <c r="Q3" s="39"/>
      <c r="R3" s="39"/>
      <c r="S3" s="39"/>
      <c r="T3" s="81"/>
      <c r="U3" s="39"/>
      <c r="V3" s="286"/>
    </row>
    <row r="4" spans="1:24" ht="18" customHeight="1" x14ac:dyDescent="0.25">
      <c r="A4" s="2"/>
      <c r="B4" s="2"/>
      <c r="C4" s="2"/>
      <c r="D4" s="59"/>
      <c r="E4" s="55"/>
      <c r="F4" s="59"/>
      <c r="G4" s="48"/>
      <c r="H4" s="48"/>
      <c r="I4" s="48"/>
      <c r="J4" s="48"/>
      <c r="K4" s="48"/>
      <c r="L4" s="48"/>
      <c r="M4" s="48"/>
      <c r="N4" s="48"/>
      <c r="O4" s="194"/>
      <c r="P4" s="194"/>
      <c r="Q4" s="325" t="s">
        <v>318</v>
      </c>
      <c r="R4" s="194"/>
      <c r="S4" s="193"/>
      <c r="T4" s="42"/>
      <c r="U4" s="42"/>
      <c r="V4" s="286"/>
    </row>
    <row r="5" spans="1:24" ht="18" customHeight="1" x14ac:dyDescent="0.25">
      <c r="A5" s="40"/>
      <c r="B5" s="40"/>
      <c r="C5" s="40"/>
      <c r="D5" s="41"/>
      <c r="E5" s="196"/>
      <c r="F5" s="41"/>
      <c r="G5" s="41" t="str">
        <f>B3</f>
        <v>FY 2022</v>
      </c>
      <c r="H5" s="41"/>
      <c r="I5" s="2"/>
      <c r="J5" s="41"/>
      <c r="K5" s="41"/>
      <c r="L5" s="42"/>
      <c r="M5" s="199" t="s">
        <v>213</v>
      </c>
      <c r="N5" s="42"/>
      <c r="O5" s="41"/>
      <c r="P5" s="42"/>
      <c r="Q5" s="42"/>
      <c r="R5" s="42"/>
      <c r="S5" s="41"/>
      <c r="T5" s="42"/>
      <c r="U5" s="42"/>
      <c r="V5" s="286"/>
      <c r="W5" s="22"/>
    </row>
    <row r="6" spans="1:24" ht="14.45" customHeight="1" x14ac:dyDescent="0.2">
      <c r="A6" s="40"/>
      <c r="B6" s="40"/>
      <c r="C6" s="40"/>
      <c r="D6" s="41"/>
      <c r="E6" s="196"/>
      <c r="F6" s="41"/>
      <c r="G6" s="41" t="s">
        <v>29</v>
      </c>
      <c r="H6" s="41"/>
      <c r="I6" s="41" t="s">
        <v>154</v>
      </c>
      <c r="J6" s="41"/>
      <c r="K6" s="41" t="s">
        <v>154</v>
      </c>
      <c r="L6" s="42"/>
      <c r="M6" s="41" t="str">
        <f>G5</f>
        <v>FY 2022</v>
      </c>
      <c r="N6" s="42"/>
      <c r="O6" s="42" t="s">
        <v>1</v>
      </c>
      <c r="P6" s="42"/>
      <c r="Q6" s="42" t="s">
        <v>321</v>
      </c>
      <c r="R6" s="42"/>
      <c r="S6" s="41"/>
      <c r="T6" s="42"/>
      <c r="U6" s="41" t="str">
        <f>+G5</f>
        <v>FY 2022</v>
      </c>
      <c r="V6" s="286"/>
      <c r="W6" s="41"/>
      <c r="X6" s="41"/>
    </row>
    <row r="7" spans="1:24" ht="13.5" customHeight="1" x14ac:dyDescent="0.2">
      <c r="A7" s="40"/>
      <c r="B7" s="40"/>
      <c r="C7" s="40"/>
      <c r="D7" s="41"/>
      <c r="E7" s="196"/>
      <c r="F7" s="41" t="s">
        <v>200</v>
      </c>
      <c r="G7" s="41" t="s">
        <v>31</v>
      </c>
      <c r="H7" s="41"/>
      <c r="I7" s="41" t="s">
        <v>155</v>
      </c>
      <c r="J7" s="41"/>
      <c r="K7" s="41" t="s">
        <v>155</v>
      </c>
      <c r="L7" s="42"/>
      <c r="M7" s="41" t="s">
        <v>29</v>
      </c>
      <c r="N7" s="42"/>
      <c r="O7" s="41" t="s">
        <v>28</v>
      </c>
      <c r="P7" s="42"/>
      <c r="Q7" s="42" t="s">
        <v>92</v>
      </c>
      <c r="R7" s="42"/>
      <c r="S7" s="42" t="s">
        <v>267</v>
      </c>
      <c r="T7" s="82"/>
      <c r="U7" s="41" t="s">
        <v>266</v>
      </c>
      <c r="V7" s="286"/>
      <c r="W7" s="41" t="s">
        <v>345</v>
      </c>
      <c r="X7" s="41" t="s">
        <v>346</v>
      </c>
    </row>
    <row r="8" spans="1:24" ht="13.5" customHeight="1" thickBot="1" x14ac:dyDescent="0.25">
      <c r="A8" s="200" t="s">
        <v>210</v>
      </c>
      <c r="B8" s="94" t="s">
        <v>111</v>
      </c>
      <c r="C8" s="94"/>
      <c r="D8" s="94"/>
      <c r="E8" s="197"/>
      <c r="F8" s="43" t="s">
        <v>201</v>
      </c>
      <c r="G8" s="43" t="s">
        <v>156</v>
      </c>
      <c r="H8" s="43"/>
      <c r="I8" s="43" t="s">
        <v>32</v>
      </c>
      <c r="J8" s="43"/>
      <c r="K8" s="43" t="s">
        <v>209</v>
      </c>
      <c r="L8" s="43"/>
      <c r="M8" s="43" t="s">
        <v>157</v>
      </c>
      <c r="N8" s="43"/>
      <c r="O8" s="43" t="s">
        <v>81</v>
      </c>
      <c r="P8" s="43"/>
      <c r="Q8" s="43" t="s">
        <v>322</v>
      </c>
      <c r="R8" s="43"/>
      <c r="S8" s="43" t="s">
        <v>5</v>
      </c>
      <c r="T8" s="44"/>
      <c r="U8" s="43" t="s">
        <v>36</v>
      </c>
      <c r="V8" s="286"/>
      <c r="W8" s="43"/>
      <c r="X8" s="43"/>
    </row>
    <row r="9" spans="1:24" ht="13.5" customHeight="1" x14ac:dyDescent="0.2">
      <c r="I9" s="27"/>
      <c r="V9" s="285"/>
    </row>
    <row r="10" spans="1:24" ht="13.5" customHeight="1" x14ac:dyDescent="0.2">
      <c r="B10" s="27" t="s">
        <v>37</v>
      </c>
      <c r="C10" s="27"/>
      <c r="D10" s="27"/>
      <c r="F10" s="27"/>
      <c r="G10" s="27"/>
      <c r="H10" s="27"/>
      <c r="I10" s="5"/>
      <c r="J10" s="27"/>
      <c r="K10" s="27"/>
      <c r="L10" s="27"/>
      <c r="M10" s="5"/>
      <c r="N10" s="5"/>
      <c r="O10" s="14"/>
      <c r="P10" s="5"/>
      <c r="Q10" s="5"/>
      <c r="R10" s="5"/>
      <c r="S10" s="14"/>
      <c r="V10" s="285"/>
    </row>
    <row r="11" spans="1:24" ht="13.5" customHeight="1" x14ac:dyDescent="0.2">
      <c r="B11" s="5"/>
      <c r="C11" s="5"/>
      <c r="D11" s="5"/>
      <c r="E11" s="3"/>
      <c r="F11" s="5"/>
      <c r="G11" s="5"/>
      <c r="H11" s="5"/>
      <c r="I11" s="27"/>
      <c r="J11" s="5"/>
      <c r="K11" s="5"/>
      <c r="L11" s="5"/>
      <c r="M11" s="5"/>
      <c r="N11" s="5"/>
      <c r="O11" s="14"/>
      <c r="P11" s="5"/>
      <c r="Q11" s="5"/>
      <c r="R11" s="5"/>
      <c r="S11" s="14"/>
      <c r="V11" s="285"/>
    </row>
    <row r="12" spans="1:24" ht="13.5" customHeight="1" x14ac:dyDescent="0.2">
      <c r="B12" s="97" t="s">
        <v>38</v>
      </c>
      <c r="C12" s="97"/>
      <c r="D12" s="97"/>
      <c r="F12" s="27"/>
      <c r="G12" s="27"/>
      <c r="H12" s="27"/>
      <c r="I12" s="5"/>
      <c r="J12" s="27"/>
      <c r="K12" s="27"/>
      <c r="L12" s="27"/>
      <c r="M12" s="5"/>
      <c r="N12" s="5"/>
      <c r="O12" s="14"/>
      <c r="P12" s="5"/>
      <c r="Q12" s="5"/>
      <c r="R12" s="5"/>
      <c r="S12" s="14"/>
      <c r="V12" s="285"/>
    </row>
    <row r="13" spans="1:24" ht="13.5" customHeight="1" x14ac:dyDescent="0.2">
      <c r="B13" s="5"/>
      <c r="C13" s="5"/>
      <c r="D13" s="5"/>
      <c r="E13" s="3"/>
      <c r="F13" s="5"/>
      <c r="G13" s="5"/>
      <c r="H13" s="5"/>
      <c r="J13" s="5"/>
      <c r="K13" s="5"/>
      <c r="L13" s="5"/>
      <c r="M13" s="5"/>
      <c r="N13" s="5"/>
      <c r="O13" s="14"/>
      <c r="P13" s="5"/>
      <c r="Q13" s="5"/>
      <c r="R13" s="5"/>
      <c r="S13" s="14"/>
      <c r="V13" s="285"/>
    </row>
    <row r="14" spans="1:24" ht="13.5" customHeight="1" x14ac:dyDescent="0.2">
      <c r="B14" s="12" t="s">
        <v>119</v>
      </c>
      <c r="N14" s="6"/>
      <c r="P14" s="6"/>
      <c r="Q14" s="6"/>
      <c r="R14" s="6"/>
      <c r="V14" s="285"/>
    </row>
    <row r="15" spans="1:24" ht="13.5" customHeight="1" x14ac:dyDescent="0.2">
      <c r="B15" s="12" t="s">
        <v>144</v>
      </c>
      <c r="N15" s="6"/>
      <c r="P15" s="6"/>
      <c r="Q15" s="6"/>
      <c r="R15" s="6"/>
      <c r="V15" s="285"/>
    </row>
    <row r="16" spans="1:24" ht="13.5" customHeight="1" x14ac:dyDescent="0.2">
      <c r="L16" s="6"/>
      <c r="M16" s="6">
        <f>+G16-I16-K16</f>
        <v>0</v>
      </c>
      <c r="N16" s="6"/>
      <c r="P16" s="6"/>
      <c r="Q16" s="6"/>
      <c r="R16" s="6"/>
      <c r="U16" s="6">
        <f>M16-SUM(O16:S16)</f>
        <v>0</v>
      </c>
      <c r="V16" s="285"/>
    </row>
    <row r="17" spans="2:23" ht="13.5" customHeight="1" x14ac:dyDescent="0.2">
      <c r="L17" s="6"/>
      <c r="M17" s="6">
        <f>+G17-I17-K17</f>
        <v>0</v>
      </c>
      <c r="N17" s="6"/>
      <c r="P17" s="6"/>
      <c r="Q17" s="6"/>
      <c r="R17" s="6"/>
      <c r="U17" s="6">
        <f>M17-SUM(O17:S17)</f>
        <v>0</v>
      </c>
      <c r="V17" s="285"/>
    </row>
    <row r="18" spans="2:23" ht="13.5" customHeight="1" x14ac:dyDescent="0.2">
      <c r="L18" s="6"/>
      <c r="M18" s="6">
        <f>+G18-I18-K18</f>
        <v>0</v>
      </c>
      <c r="N18" s="6"/>
      <c r="P18" s="6"/>
      <c r="Q18" s="6"/>
      <c r="R18" s="6"/>
      <c r="U18" s="6">
        <f>M18-SUM(O18:S18)</f>
        <v>0</v>
      </c>
      <c r="V18" s="285"/>
    </row>
    <row r="19" spans="2:23" ht="13.5" customHeight="1" x14ac:dyDescent="0.2">
      <c r="L19" s="6"/>
      <c r="M19" s="6">
        <f>+G19-I19-K19</f>
        <v>0</v>
      </c>
      <c r="N19" s="6"/>
      <c r="P19" s="6"/>
      <c r="Q19" s="6"/>
      <c r="R19" s="6"/>
      <c r="U19" s="6">
        <f>M19-SUM(O19:S19)</f>
        <v>0</v>
      </c>
      <c r="V19" s="285"/>
    </row>
    <row r="20" spans="2:23" ht="13.5" customHeight="1" x14ac:dyDescent="0.2">
      <c r="L20" s="6"/>
      <c r="M20" s="6">
        <f>+G20-I20-K20</f>
        <v>0</v>
      </c>
      <c r="N20" s="6"/>
      <c r="P20" s="6"/>
      <c r="Q20" s="6"/>
      <c r="R20" s="6"/>
      <c r="U20" s="6">
        <f>M20-SUM(O20:S20)</f>
        <v>0</v>
      </c>
      <c r="V20" s="285"/>
    </row>
    <row r="21" spans="2:23" ht="13.5" customHeight="1" x14ac:dyDescent="0.2">
      <c r="L21" s="6"/>
      <c r="N21" s="6"/>
      <c r="P21" s="6"/>
      <c r="Q21" s="6"/>
      <c r="R21" s="6"/>
      <c r="V21" s="285"/>
    </row>
    <row r="22" spans="2:23" ht="13.5" customHeight="1" x14ac:dyDescent="0.2">
      <c r="E22" s="109" t="s">
        <v>136</v>
      </c>
      <c r="G22" s="87">
        <f>SUM(G16:G21)</f>
        <v>0</v>
      </c>
      <c r="H22" s="6"/>
      <c r="I22" s="87">
        <f>SUM(I16:I21)</f>
        <v>0</v>
      </c>
      <c r="J22" s="6"/>
      <c r="K22" s="87">
        <f>SUM(K16:K21)</f>
        <v>0</v>
      </c>
      <c r="L22" s="6"/>
      <c r="M22" s="87">
        <f>SUM(M16:M21)</f>
        <v>0</v>
      </c>
      <c r="N22" s="6"/>
      <c r="O22" s="87">
        <f t="shared" ref="O22:S22" si="0">SUM(O16:O21)</f>
        <v>0</v>
      </c>
      <c r="P22" s="6"/>
      <c r="Q22" s="87">
        <f t="shared" ref="Q22" si="1">SUM(Q16:Q21)</f>
        <v>0</v>
      </c>
      <c r="R22" s="6"/>
      <c r="S22" s="87">
        <f t="shared" si="0"/>
        <v>0</v>
      </c>
      <c r="U22" s="87">
        <f>SUM(U16:U21)</f>
        <v>0</v>
      </c>
      <c r="V22" s="285"/>
      <c r="W22" s="6">
        <f>U22</f>
        <v>0</v>
      </c>
    </row>
    <row r="23" spans="2:23" ht="13.5" customHeight="1" x14ac:dyDescent="0.2">
      <c r="B23" s="5"/>
      <c r="C23" s="5"/>
      <c r="D23" s="5"/>
      <c r="E23" s="3"/>
      <c r="F23" s="5"/>
      <c r="G23" s="5"/>
      <c r="H23" s="5"/>
      <c r="I23" s="5"/>
      <c r="J23" s="5"/>
      <c r="K23" s="5"/>
      <c r="L23" s="5"/>
      <c r="M23" s="5"/>
      <c r="N23" s="5"/>
      <c r="O23" s="14"/>
      <c r="P23" s="5"/>
      <c r="Q23" s="14"/>
      <c r="R23" s="5"/>
      <c r="S23" s="14"/>
      <c r="U23" s="5"/>
      <c r="V23" s="285"/>
    </row>
    <row r="24" spans="2:23" ht="13.5" customHeight="1" x14ac:dyDescent="0.2">
      <c r="B24" s="12" t="s">
        <v>39</v>
      </c>
      <c r="L24" s="6"/>
      <c r="N24" s="6"/>
      <c r="P24" s="6"/>
      <c r="R24" s="6"/>
      <c r="V24" s="285"/>
    </row>
    <row r="25" spans="2:23" ht="13.5" customHeight="1" x14ac:dyDescent="0.2">
      <c r="B25" s="12" t="s">
        <v>145</v>
      </c>
      <c r="L25" s="6"/>
      <c r="N25" s="6"/>
      <c r="P25" s="6"/>
      <c r="R25" s="6"/>
      <c r="V25" s="285"/>
    </row>
    <row r="26" spans="2:23" ht="13.5" customHeight="1" x14ac:dyDescent="0.2">
      <c r="L26" s="6"/>
      <c r="M26" s="6">
        <f t="shared" ref="M26:M31" si="2">+G26-I26-K26</f>
        <v>0</v>
      </c>
      <c r="N26" s="6"/>
      <c r="P26" s="6"/>
      <c r="R26" s="6"/>
      <c r="U26" s="6">
        <f t="shared" ref="U26:U31" si="3">M26-SUM(O26:S26)</f>
        <v>0</v>
      </c>
      <c r="V26" s="285"/>
    </row>
    <row r="27" spans="2:23" ht="13.5" customHeight="1" x14ac:dyDescent="0.2">
      <c r="L27" s="6"/>
      <c r="M27" s="6">
        <f t="shared" si="2"/>
        <v>0</v>
      </c>
      <c r="N27" s="6"/>
      <c r="P27" s="6"/>
      <c r="R27" s="6"/>
      <c r="U27" s="6">
        <f t="shared" si="3"/>
        <v>0</v>
      </c>
      <c r="V27" s="285"/>
    </row>
    <row r="28" spans="2:23" ht="13.5" customHeight="1" x14ac:dyDescent="0.2">
      <c r="L28" s="6"/>
      <c r="M28" s="6">
        <f t="shared" si="2"/>
        <v>0</v>
      </c>
      <c r="N28" s="6"/>
      <c r="P28" s="6"/>
      <c r="R28" s="6"/>
      <c r="U28" s="6">
        <f t="shared" si="3"/>
        <v>0</v>
      </c>
      <c r="V28" s="285"/>
    </row>
    <row r="29" spans="2:23" ht="13.5" customHeight="1" x14ac:dyDescent="0.2">
      <c r="L29" s="6"/>
      <c r="M29" s="6">
        <f t="shared" si="2"/>
        <v>0</v>
      </c>
      <c r="N29" s="6"/>
      <c r="P29" s="6"/>
      <c r="R29" s="6"/>
      <c r="U29" s="6">
        <f t="shared" si="3"/>
        <v>0</v>
      </c>
      <c r="V29" s="285"/>
    </row>
    <row r="30" spans="2:23" ht="13.5" customHeight="1" x14ac:dyDescent="0.2">
      <c r="L30" s="6"/>
      <c r="M30" s="6">
        <f t="shared" si="2"/>
        <v>0</v>
      </c>
      <c r="N30" s="6"/>
      <c r="P30" s="6"/>
      <c r="R30" s="6"/>
      <c r="U30" s="6">
        <f t="shared" si="3"/>
        <v>0</v>
      </c>
      <c r="V30" s="285"/>
    </row>
    <row r="31" spans="2:23" ht="13.5" customHeight="1" x14ac:dyDescent="0.2">
      <c r="L31" s="6"/>
      <c r="M31" s="6">
        <f t="shared" si="2"/>
        <v>0</v>
      </c>
      <c r="N31" s="6"/>
      <c r="P31" s="6"/>
      <c r="R31" s="6"/>
      <c r="U31" s="6">
        <f t="shared" si="3"/>
        <v>0</v>
      </c>
      <c r="V31" s="285"/>
    </row>
    <row r="32" spans="2:23" ht="13.5" customHeight="1" x14ac:dyDescent="0.2">
      <c r="L32" s="6"/>
      <c r="N32" s="6"/>
      <c r="P32" s="6"/>
      <c r="R32" s="6"/>
      <c r="V32" s="285"/>
    </row>
    <row r="33" spans="2:36" ht="13.5" customHeight="1" x14ac:dyDescent="0.2">
      <c r="E33" s="109" t="s">
        <v>137</v>
      </c>
      <c r="G33" s="87">
        <f>SUM(G26:G32)</f>
        <v>0</v>
      </c>
      <c r="H33" s="6"/>
      <c r="I33" s="87">
        <f>SUM(I26:I32)</f>
        <v>0</v>
      </c>
      <c r="J33" s="6"/>
      <c r="K33" s="87">
        <f>SUM(K26:K32)</f>
        <v>0</v>
      </c>
      <c r="L33" s="6"/>
      <c r="M33" s="87">
        <f>SUM(M26:M32)</f>
        <v>0</v>
      </c>
      <c r="N33" s="6"/>
      <c r="O33" s="87">
        <f t="shared" ref="O33:S33" si="4">SUM(O26:O32)</f>
        <v>0</v>
      </c>
      <c r="P33" s="6"/>
      <c r="Q33" s="87">
        <f t="shared" ref="Q33" si="5">SUM(Q26:Q32)</f>
        <v>0</v>
      </c>
      <c r="R33" s="6"/>
      <c r="S33" s="87">
        <f t="shared" si="4"/>
        <v>0</v>
      </c>
      <c r="U33" s="87">
        <f>SUM(U26:U32)</f>
        <v>0</v>
      </c>
      <c r="V33" s="285"/>
      <c r="W33" s="6">
        <f>U33</f>
        <v>0</v>
      </c>
    </row>
    <row r="34" spans="2:36" ht="13.5" customHeight="1" x14ac:dyDescent="0.2">
      <c r="G34" s="6"/>
      <c r="H34" s="6"/>
      <c r="I34" s="6"/>
      <c r="J34" s="6"/>
      <c r="K34" s="6"/>
      <c r="L34" s="6"/>
      <c r="M34" s="6"/>
      <c r="N34" s="6"/>
      <c r="O34" s="6"/>
      <c r="P34" s="6"/>
      <c r="Q34" s="6"/>
      <c r="R34" s="6"/>
      <c r="S34" s="6"/>
      <c r="U34" s="6"/>
      <c r="V34" s="285"/>
    </row>
    <row r="35" spans="2:36" ht="13.5" customHeight="1" x14ac:dyDescent="0.2">
      <c r="B35" s="98" t="s">
        <v>120</v>
      </c>
      <c r="C35" s="98"/>
      <c r="L35" s="6"/>
      <c r="N35" s="6"/>
      <c r="O35" s="6"/>
      <c r="P35" s="6"/>
      <c r="Q35" s="6"/>
      <c r="R35" s="6"/>
      <c r="S35" s="6"/>
      <c r="U35" s="6"/>
      <c r="V35" s="285"/>
    </row>
    <row r="36" spans="2:36" ht="13.5" customHeight="1" x14ac:dyDescent="0.2">
      <c r="D36" s="98"/>
      <c r="L36" s="6"/>
      <c r="N36" s="6"/>
      <c r="P36" s="6"/>
      <c r="R36" s="6"/>
      <c r="V36" s="285"/>
    </row>
    <row r="37" spans="2:36" ht="13.5" customHeight="1" x14ac:dyDescent="0.2">
      <c r="B37" s="12" t="s">
        <v>39</v>
      </c>
      <c r="D37" s="98"/>
      <c r="L37" s="6"/>
      <c r="N37" s="6"/>
      <c r="P37" s="6"/>
      <c r="R37" s="6"/>
      <c r="V37" s="285"/>
    </row>
    <row r="38" spans="2:36" ht="13.5" customHeight="1" x14ac:dyDescent="0.2">
      <c r="L38" s="6"/>
      <c r="M38" s="6">
        <f>+G38-I38-K38</f>
        <v>0</v>
      </c>
      <c r="N38" s="6"/>
      <c r="P38" s="6"/>
      <c r="R38" s="6"/>
      <c r="U38" s="6">
        <f>M38-SUM(O38:S38)</f>
        <v>0</v>
      </c>
      <c r="V38" s="285"/>
      <c r="W38" s="12"/>
      <c r="X38" s="12"/>
      <c r="Y38" s="12"/>
      <c r="Z38" s="12"/>
      <c r="AA38" s="12"/>
      <c r="AB38" s="12"/>
      <c r="AC38" s="12"/>
      <c r="AD38" s="12"/>
      <c r="AE38" s="12"/>
      <c r="AF38" s="12"/>
      <c r="AG38" s="12"/>
      <c r="AH38" s="12"/>
      <c r="AI38" s="12"/>
      <c r="AJ38" s="12"/>
    </row>
    <row r="39" spans="2:36" ht="13.5" customHeight="1" x14ac:dyDescent="0.2">
      <c r="L39" s="6"/>
      <c r="M39" s="6">
        <f>+G39-I39-K39</f>
        <v>0</v>
      </c>
      <c r="N39" s="6"/>
      <c r="P39" s="6"/>
      <c r="R39" s="6"/>
      <c r="U39" s="6">
        <f>M39-SUM(O39:S39)</f>
        <v>0</v>
      </c>
      <c r="V39" s="285"/>
      <c r="W39" s="12"/>
      <c r="X39" s="12"/>
      <c r="Y39" s="12"/>
      <c r="Z39" s="12"/>
      <c r="AA39" s="12"/>
      <c r="AB39" s="12"/>
      <c r="AC39" s="12"/>
      <c r="AD39" s="12"/>
      <c r="AE39" s="12"/>
      <c r="AF39" s="12"/>
      <c r="AG39" s="12"/>
      <c r="AH39" s="12"/>
      <c r="AI39" s="12"/>
      <c r="AJ39" s="12"/>
    </row>
    <row r="40" spans="2:36" ht="13.5" customHeight="1" x14ac:dyDescent="0.2">
      <c r="L40" s="6"/>
      <c r="M40" s="6">
        <f>+G40-I40-K40</f>
        <v>0</v>
      </c>
      <c r="N40" s="6"/>
      <c r="P40" s="6"/>
      <c r="R40" s="6"/>
      <c r="U40" s="6">
        <f>M40-SUM(O40:S40)</f>
        <v>0</v>
      </c>
      <c r="V40" s="285"/>
      <c r="W40" s="12"/>
      <c r="X40" s="12"/>
      <c r="Y40" s="12"/>
      <c r="Z40" s="12"/>
      <c r="AA40" s="12"/>
      <c r="AB40" s="12"/>
      <c r="AC40" s="12"/>
      <c r="AD40" s="12"/>
      <c r="AE40" s="12"/>
      <c r="AF40" s="12"/>
      <c r="AG40" s="12"/>
      <c r="AH40" s="12"/>
      <c r="AI40" s="12"/>
      <c r="AJ40" s="12"/>
    </row>
    <row r="41" spans="2:36" ht="13.5" customHeight="1" x14ac:dyDescent="0.2">
      <c r="L41" s="6"/>
      <c r="M41" s="6">
        <f>+G41-I41-K41</f>
        <v>0</v>
      </c>
      <c r="N41" s="6"/>
      <c r="P41" s="6"/>
      <c r="R41" s="6"/>
      <c r="U41" s="6">
        <f>M41-SUM(O41:S41)</f>
        <v>0</v>
      </c>
      <c r="V41" s="285"/>
      <c r="W41" s="12"/>
      <c r="X41" s="12"/>
      <c r="Y41" s="12"/>
      <c r="Z41" s="12"/>
      <c r="AA41" s="12"/>
      <c r="AB41" s="12"/>
      <c r="AC41" s="12"/>
      <c r="AD41" s="12"/>
      <c r="AE41" s="12"/>
      <c r="AF41" s="12"/>
      <c r="AG41" s="12"/>
      <c r="AH41" s="12"/>
      <c r="AI41" s="12"/>
      <c r="AJ41" s="12"/>
    </row>
    <row r="42" spans="2:36" ht="13.5" customHeight="1" x14ac:dyDescent="0.2">
      <c r="L42" s="6"/>
      <c r="M42" s="6">
        <f>+G42-I42-K42</f>
        <v>0</v>
      </c>
      <c r="N42" s="6"/>
      <c r="P42" s="6"/>
      <c r="R42" s="6"/>
      <c r="U42" s="6">
        <f>M42-SUM(O42:S42)</f>
        <v>0</v>
      </c>
      <c r="V42" s="285"/>
      <c r="W42" s="12"/>
      <c r="X42" s="12"/>
      <c r="Y42" s="12"/>
      <c r="Z42" s="12"/>
      <c r="AA42" s="12"/>
      <c r="AB42" s="12"/>
      <c r="AC42" s="12"/>
      <c r="AD42" s="12"/>
      <c r="AE42" s="12"/>
      <c r="AF42" s="12"/>
      <c r="AG42" s="12"/>
      <c r="AH42" s="12"/>
      <c r="AI42" s="12"/>
      <c r="AJ42" s="12"/>
    </row>
    <row r="43" spans="2:36" ht="13.5" customHeight="1" x14ac:dyDescent="0.2">
      <c r="L43" s="6"/>
      <c r="N43" s="6"/>
      <c r="P43" s="6"/>
      <c r="R43" s="6"/>
      <c r="V43" s="285"/>
      <c r="W43" s="12"/>
      <c r="X43" s="12"/>
      <c r="Y43" s="12"/>
      <c r="Z43" s="12"/>
      <c r="AA43" s="12"/>
      <c r="AB43" s="12"/>
      <c r="AC43" s="12"/>
      <c r="AD43" s="12"/>
      <c r="AE43" s="12"/>
      <c r="AF43" s="12"/>
      <c r="AG43" s="12"/>
      <c r="AH43" s="12"/>
      <c r="AI43" s="12"/>
      <c r="AJ43" s="12"/>
    </row>
    <row r="44" spans="2:36" ht="13.5" customHeight="1" x14ac:dyDescent="0.2">
      <c r="G44" s="87">
        <f>SUM(G38:G43)</f>
        <v>0</v>
      </c>
      <c r="H44" s="6"/>
      <c r="I44" s="87">
        <f>SUM(I38:I43)</f>
        <v>0</v>
      </c>
      <c r="J44" s="6"/>
      <c r="K44" s="87">
        <f>SUM(K38:K43)</f>
        <v>0</v>
      </c>
      <c r="L44" s="6"/>
      <c r="M44" s="87">
        <f>SUM(M38:M43)</f>
        <v>0</v>
      </c>
      <c r="N44" s="6"/>
      <c r="O44" s="87">
        <f>SUM(O38:O43)</f>
        <v>0</v>
      </c>
      <c r="P44" s="6"/>
      <c r="Q44" s="87">
        <f>SUM(Q38:Q43)</f>
        <v>0</v>
      </c>
      <c r="R44" s="6"/>
      <c r="S44" s="87">
        <f>SUM(S38:S43)</f>
        <v>0</v>
      </c>
      <c r="U44" s="87">
        <f>SUM(U38:U43)</f>
        <v>0</v>
      </c>
      <c r="V44" s="285"/>
      <c r="W44" s="12"/>
      <c r="X44" s="12">
        <f>U44</f>
        <v>0</v>
      </c>
      <c r="Y44" s="12"/>
      <c r="Z44" s="12"/>
      <c r="AA44" s="12"/>
      <c r="AB44" s="12"/>
      <c r="AC44" s="12"/>
      <c r="AD44" s="12"/>
      <c r="AE44" s="12"/>
      <c r="AF44" s="12"/>
      <c r="AG44" s="12"/>
      <c r="AH44" s="12"/>
      <c r="AI44" s="12"/>
      <c r="AJ44" s="12"/>
    </row>
    <row r="45" spans="2:36" ht="13.5" customHeight="1" x14ac:dyDescent="0.2">
      <c r="E45" s="109" t="s">
        <v>138</v>
      </c>
      <c r="L45" s="6"/>
      <c r="N45" s="6"/>
      <c r="P45" s="6"/>
      <c r="R45" s="6"/>
      <c r="V45" s="285"/>
      <c r="W45" s="12"/>
      <c r="X45" s="12"/>
      <c r="Y45" s="12"/>
      <c r="Z45" s="12"/>
      <c r="AA45" s="12"/>
      <c r="AB45" s="12"/>
      <c r="AC45" s="12"/>
      <c r="AD45" s="12"/>
      <c r="AE45" s="12"/>
      <c r="AF45" s="12"/>
      <c r="AG45" s="12"/>
      <c r="AH45" s="12"/>
      <c r="AI45" s="12"/>
      <c r="AJ45" s="12"/>
    </row>
    <row r="46" spans="2:36" ht="13.5" customHeight="1" x14ac:dyDescent="0.2">
      <c r="L46" s="6"/>
      <c r="N46" s="6"/>
      <c r="P46" s="6"/>
      <c r="R46" s="6"/>
      <c r="V46" s="285"/>
      <c r="W46" s="12"/>
      <c r="X46" s="12"/>
      <c r="Y46" s="12"/>
      <c r="Z46" s="12"/>
      <c r="AA46" s="12"/>
      <c r="AB46" s="12"/>
      <c r="AC46" s="12"/>
      <c r="AD46" s="12"/>
      <c r="AE46" s="12"/>
      <c r="AF46" s="12"/>
      <c r="AG46" s="12"/>
      <c r="AH46" s="12"/>
      <c r="AI46" s="12"/>
      <c r="AJ46" s="12"/>
    </row>
    <row r="47" spans="2:36" ht="13.5" customHeight="1" x14ac:dyDescent="0.2">
      <c r="B47" s="12" t="s">
        <v>119</v>
      </c>
      <c r="L47" s="6"/>
      <c r="N47" s="6"/>
      <c r="P47" s="6"/>
      <c r="R47" s="6"/>
      <c r="V47" s="285"/>
    </row>
    <row r="48" spans="2:36" ht="13.5" customHeight="1" x14ac:dyDescent="0.2">
      <c r="L48" s="6"/>
      <c r="M48" s="6">
        <f>+G48-I48-K48</f>
        <v>0</v>
      </c>
      <c r="N48" s="6"/>
      <c r="P48" s="6"/>
      <c r="R48" s="6"/>
      <c r="U48" s="6">
        <f>M48-SUM(O48:S48)</f>
        <v>0</v>
      </c>
      <c r="V48" s="285"/>
    </row>
    <row r="49" spans="2:24" ht="13.5" customHeight="1" x14ac:dyDescent="0.2">
      <c r="L49" s="6"/>
      <c r="M49" s="6">
        <f t="shared" ref="M49:M52" si="6">+G49-I49-K49</f>
        <v>0</v>
      </c>
      <c r="N49" s="6"/>
      <c r="P49" s="6"/>
      <c r="R49" s="6"/>
      <c r="U49" s="6">
        <f>M49-SUM(O49:S49)</f>
        <v>0</v>
      </c>
      <c r="V49" s="285"/>
    </row>
    <row r="50" spans="2:24" ht="13.5" customHeight="1" x14ac:dyDescent="0.2">
      <c r="L50" s="6"/>
      <c r="M50" s="6">
        <f t="shared" si="6"/>
        <v>0</v>
      </c>
      <c r="N50" s="6"/>
      <c r="P50" s="6"/>
      <c r="R50" s="6"/>
      <c r="U50" s="6">
        <f>M50-SUM(O50:S50)</f>
        <v>0</v>
      </c>
      <c r="V50" s="285"/>
    </row>
    <row r="51" spans="2:24" ht="13.5" customHeight="1" x14ac:dyDescent="0.2">
      <c r="L51" s="6"/>
      <c r="M51" s="6">
        <f t="shared" si="6"/>
        <v>0</v>
      </c>
      <c r="N51" s="6"/>
      <c r="P51" s="6"/>
      <c r="R51" s="6"/>
      <c r="U51" s="6">
        <f>M51-SUM(O51:S51)</f>
        <v>0</v>
      </c>
      <c r="V51" s="285"/>
    </row>
    <row r="52" spans="2:24" ht="13.5" customHeight="1" x14ac:dyDescent="0.2">
      <c r="L52" s="6"/>
      <c r="M52" s="6">
        <f t="shared" si="6"/>
        <v>0</v>
      </c>
      <c r="N52" s="6"/>
      <c r="P52" s="6"/>
      <c r="R52" s="6"/>
      <c r="U52" s="6">
        <f>M52-SUM(O52:S52)</f>
        <v>0</v>
      </c>
      <c r="V52" s="285"/>
    </row>
    <row r="53" spans="2:24" ht="13.5" customHeight="1" x14ac:dyDescent="0.2">
      <c r="L53" s="6"/>
      <c r="N53" s="6"/>
      <c r="P53" s="6"/>
      <c r="R53" s="6"/>
      <c r="V53" s="285"/>
    </row>
    <row r="54" spans="2:24" ht="13.5" customHeight="1" x14ac:dyDescent="0.2">
      <c r="E54" s="109" t="s">
        <v>139</v>
      </c>
      <c r="G54" s="87">
        <f>SUM(G48:G53)</f>
        <v>0</v>
      </c>
      <c r="H54" s="6"/>
      <c r="I54" s="87">
        <f>SUM(I48:I53)</f>
        <v>0</v>
      </c>
      <c r="J54" s="6"/>
      <c r="K54" s="87">
        <f>SUM(K48:K53)</f>
        <v>0</v>
      </c>
      <c r="L54" s="6"/>
      <c r="M54" s="87">
        <f>SUM(M48:M53)</f>
        <v>0</v>
      </c>
      <c r="N54" s="6"/>
      <c r="O54" s="87">
        <f>SUM(O48:O53)</f>
        <v>0</v>
      </c>
      <c r="P54" s="6"/>
      <c r="Q54" s="87">
        <f>SUM(Q48:Q53)</f>
        <v>0</v>
      </c>
      <c r="R54" s="6"/>
      <c r="S54" s="87">
        <f>SUM(S48:S53)</f>
        <v>0</v>
      </c>
      <c r="U54" s="87">
        <f>SUM(U48:U53)</f>
        <v>0</v>
      </c>
      <c r="V54" s="285"/>
      <c r="X54" s="6">
        <f>U54</f>
        <v>0</v>
      </c>
    </row>
    <row r="55" spans="2:24" ht="13.5" customHeight="1" x14ac:dyDescent="0.2">
      <c r="G55" s="6"/>
      <c r="H55" s="6"/>
      <c r="I55" s="6"/>
      <c r="J55" s="6"/>
      <c r="K55" s="6"/>
      <c r="L55" s="6"/>
      <c r="M55" s="6"/>
      <c r="N55" s="6"/>
      <c r="O55" s="6"/>
      <c r="P55" s="6"/>
      <c r="Q55" s="6"/>
      <c r="R55" s="6"/>
      <c r="S55" s="6"/>
      <c r="U55" s="6"/>
      <c r="V55" s="285"/>
    </row>
    <row r="56" spans="2:24" ht="13.5" customHeight="1" x14ac:dyDescent="0.2">
      <c r="B56" s="6" t="s">
        <v>253</v>
      </c>
      <c r="G56" s="6"/>
      <c r="H56" s="6"/>
      <c r="I56" s="6"/>
      <c r="J56" s="6"/>
      <c r="K56" s="6"/>
      <c r="L56" s="6"/>
      <c r="M56" s="6"/>
      <c r="N56" s="6"/>
      <c r="O56" s="6"/>
      <c r="P56" s="6"/>
      <c r="Q56" s="6"/>
      <c r="R56" s="6"/>
      <c r="S56" s="6"/>
      <c r="U56" s="6"/>
      <c r="V56" s="285"/>
    </row>
    <row r="57" spans="2:24" ht="13.5" customHeight="1" x14ac:dyDescent="0.2">
      <c r="G57" s="6"/>
      <c r="H57" s="6"/>
      <c r="I57" s="6"/>
      <c r="J57" s="6"/>
      <c r="K57" s="6"/>
      <c r="L57" s="6"/>
      <c r="M57" s="6">
        <f t="shared" ref="M57:M63" si="7">+G57-I57-K57</f>
        <v>0</v>
      </c>
      <c r="N57" s="6"/>
      <c r="O57" s="6"/>
      <c r="P57" s="6"/>
      <c r="Q57" s="6"/>
      <c r="R57" s="6"/>
      <c r="S57" s="6"/>
      <c r="U57" s="6">
        <f t="shared" ref="U57:U63" si="8">M57-SUM(O57:S57)</f>
        <v>0</v>
      </c>
      <c r="V57" s="285"/>
    </row>
    <row r="58" spans="2:24" ht="13.5" customHeight="1" x14ac:dyDescent="0.2">
      <c r="G58" s="6"/>
      <c r="H58" s="6"/>
      <c r="I58" s="6"/>
      <c r="J58" s="6"/>
      <c r="K58" s="6"/>
      <c r="L58" s="6"/>
      <c r="M58" s="6">
        <f t="shared" si="7"/>
        <v>0</v>
      </c>
      <c r="N58" s="6"/>
      <c r="O58" s="6"/>
      <c r="P58" s="6"/>
      <c r="Q58" s="6"/>
      <c r="R58" s="6"/>
      <c r="S58" s="6"/>
      <c r="U58" s="6">
        <f t="shared" si="8"/>
        <v>0</v>
      </c>
      <c r="V58" s="285"/>
    </row>
    <row r="59" spans="2:24" ht="13.5" customHeight="1" x14ac:dyDescent="0.2">
      <c r="G59" s="6"/>
      <c r="H59" s="6"/>
      <c r="I59" s="6"/>
      <c r="J59" s="6"/>
      <c r="K59" s="6"/>
      <c r="L59" s="6"/>
      <c r="M59" s="6">
        <f t="shared" si="7"/>
        <v>0</v>
      </c>
      <c r="N59" s="6"/>
      <c r="O59" s="6"/>
      <c r="P59" s="6"/>
      <c r="Q59" s="6"/>
      <c r="R59" s="6"/>
      <c r="S59" s="6"/>
      <c r="U59" s="6">
        <f t="shared" si="8"/>
        <v>0</v>
      </c>
      <c r="V59" s="285"/>
    </row>
    <row r="60" spans="2:24" ht="13.5" customHeight="1" x14ac:dyDescent="0.2">
      <c r="G60" s="6"/>
      <c r="H60" s="6"/>
      <c r="I60" s="6"/>
      <c r="J60" s="6"/>
      <c r="K60" s="6"/>
      <c r="L60" s="6"/>
      <c r="M60" s="6">
        <f t="shared" si="7"/>
        <v>0</v>
      </c>
      <c r="N60" s="6"/>
      <c r="O60" s="6"/>
      <c r="P60" s="6"/>
      <c r="Q60" s="6"/>
      <c r="R60" s="6"/>
      <c r="S60" s="6"/>
      <c r="U60" s="6">
        <f t="shared" si="8"/>
        <v>0</v>
      </c>
      <c r="V60" s="285"/>
    </row>
    <row r="61" spans="2:24" ht="13.5" customHeight="1" x14ac:dyDescent="0.2">
      <c r="G61" s="6"/>
      <c r="H61" s="6"/>
      <c r="I61" s="6"/>
      <c r="J61" s="6"/>
      <c r="K61" s="6"/>
      <c r="L61" s="6"/>
      <c r="M61" s="6">
        <f t="shared" si="7"/>
        <v>0</v>
      </c>
      <c r="N61" s="6"/>
      <c r="O61" s="6"/>
      <c r="P61" s="6"/>
      <c r="Q61" s="6"/>
      <c r="R61" s="6"/>
      <c r="S61" s="6"/>
      <c r="U61" s="6">
        <f t="shared" si="8"/>
        <v>0</v>
      </c>
      <c r="V61" s="285"/>
    </row>
    <row r="62" spans="2:24" ht="13.5" customHeight="1" x14ac:dyDescent="0.2">
      <c r="G62" s="6"/>
      <c r="H62" s="6"/>
      <c r="I62" s="6"/>
      <c r="J62" s="6"/>
      <c r="K62" s="6"/>
      <c r="L62" s="6"/>
      <c r="M62" s="6">
        <f t="shared" si="7"/>
        <v>0</v>
      </c>
      <c r="N62" s="6"/>
      <c r="O62" s="6"/>
      <c r="P62" s="6"/>
      <c r="Q62" s="6"/>
      <c r="R62" s="6"/>
      <c r="S62" s="6"/>
      <c r="U62" s="6">
        <f t="shared" si="8"/>
        <v>0</v>
      </c>
      <c r="V62" s="285"/>
    </row>
    <row r="63" spans="2:24" ht="13.5" customHeight="1" x14ac:dyDescent="0.2">
      <c r="G63" s="6"/>
      <c r="H63" s="6"/>
      <c r="I63" s="6"/>
      <c r="J63" s="6"/>
      <c r="K63" s="6"/>
      <c r="L63" s="6"/>
      <c r="M63" s="6">
        <f t="shared" si="7"/>
        <v>0</v>
      </c>
      <c r="N63" s="6"/>
      <c r="O63" s="6"/>
      <c r="P63" s="6"/>
      <c r="Q63" s="6"/>
      <c r="R63" s="6"/>
      <c r="S63" s="6"/>
      <c r="U63" s="6">
        <f t="shared" si="8"/>
        <v>0</v>
      </c>
      <c r="V63" s="285"/>
    </row>
    <row r="64" spans="2:24" ht="13.5" customHeight="1" x14ac:dyDescent="0.2">
      <c r="G64" s="6"/>
      <c r="H64" s="6"/>
      <c r="I64" s="6"/>
      <c r="J64" s="6"/>
      <c r="K64" s="6"/>
      <c r="L64" s="6"/>
      <c r="M64" s="6"/>
      <c r="N64" s="6"/>
      <c r="O64" s="6"/>
      <c r="P64" s="6"/>
      <c r="Q64" s="6"/>
      <c r="R64" s="6"/>
      <c r="S64" s="6"/>
      <c r="U64" s="6"/>
      <c r="V64" s="285"/>
    </row>
    <row r="65" spans="1:36" ht="13.5" customHeight="1" x14ac:dyDescent="0.2">
      <c r="B65" s="6"/>
      <c r="C65" s="6"/>
      <c r="D65" s="6"/>
      <c r="E65" s="109" t="s">
        <v>40</v>
      </c>
      <c r="F65" s="6"/>
      <c r="G65" s="87">
        <f>SUM(G57:G64)</f>
        <v>0</v>
      </c>
      <c r="H65" s="6"/>
      <c r="I65" s="87">
        <f>SUM(I57:I64)</f>
        <v>0</v>
      </c>
      <c r="J65" s="6"/>
      <c r="K65" s="87">
        <f>SUM(K57:K64)</f>
        <v>0</v>
      </c>
      <c r="L65" s="6"/>
      <c r="M65" s="87">
        <f>SUM(M57:M64)</f>
        <v>0</v>
      </c>
      <c r="N65" s="6"/>
      <c r="O65" s="87">
        <f>SUM(O57:O64)</f>
        <v>0</v>
      </c>
      <c r="P65" s="6"/>
      <c r="Q65" s="87">
        <f>SUM(Q57:Q64)</f>
        <v>0</v>
      </c>
      <c r="R65" s="6"/>
      <c r="S65" s="87">
        <f>SUM(S57:S64)</f>
        <v>0</v>
      </c>
      <c r="U65" s="87">
        <f>SUM(U57:U64)</f>
        <v>0</v>
      </c>
      <c r="V65" s="285"/>
      <c r="X65" s="6">
        <f>U65</f>
        <v>0</v>
      </c>
    </row>
    <row r="66" spans="1:36" s="13" customFormat="1" ht="13.5" customHeight="1" x14ac:dyDescent="0.2">
      <c r="A66" s="6"/>
      <c r="B66" s="6"/>
      <c r="C66" s="6"/>
      <c r="D66" s="6"/>
      <c r="E66" s="3"/>
      <c r="F66" s="6"/>
      <c r="G66" s="12"/>
      <c r="H66" s="12"/>
      <c r="I66" s="12"/>
      <c r="J66" s="12"/>
      <c r="K66" s="12"/>
      <c r="L66" s="6"/>
      <c r="M66" s="12"/>
      <c r="N66" s="6"/>
      <c r="O66" s="12"/>
      <c r="P66" s="6"/>
      <c r="Q66" s="12"/>
      <c r="R66" s="6"/>
      <c r="S66" s="12"/>
      <c r="T66" s="6"/>
      <c r="U66" s="12"/>
      <c r="V66" s="287"/>
      <c r="W66" s="6"/>
      <c r="X66" s="6"/>
      <c r="Y66" s="6"/>
      <c r="Z66" s="23"/>
      <c r="AA66" s="6"/>
      <c r="AB66" s="6"/>
      <c r="AC66" s="6"/>
      <c r="AD66" s="6"/>
      <c r="AE66" s="6"/>
      <c r="AF66" s="6"/>
      <c r="AG66" s="6"/>
      <c r="AH66" s="6"/>
      <c r="AI66" s="6"/>
      <c r="AJ66" s="6"/>
    </row>
    <row r="67" spans="1:36" ht="13.5" customHeight="1" x14ac:dyDescent="0.2">
      <c r="B67" s="12" t="s">
        <v>41</v>
      </c>
      <c r="L67" s="6"/>
      <c r="N67" s="6"/>
      <c r="P67" s="6"/>
      <c r="R67" s="6"/>
      <c r="V67" s="285"/>
    </row>
    <row r="68" spans="1:36" ht="13.5" customHeight="1" x14ac:dyDescent="0.2">
      <c r="B68" s="12" t="s">
        <v>146</v>
      </c>
      <c r="L68" s="6"/>
      <c r="N68" s="6"/>
      <c r="P68" s="6"/>
      <c r="R68" s="6"/>
      <c r="V68" s="285"/>
    </row>
    <row r="69" spans="1:36" ht="13.5" customHeight="1" x14ac:dyDescent="0.2">
      <c r="L69" s="6"/>
      <c r="M69" s="6">
        <f t="shared" ref="M69:M74" si="9">+G69-I69-K69</f>
        <v>0</v>
      </c>
      <c r="N69" s="6"/>
      <c r="P69" s="6"/>
      <c r="R69" s="6"/>
      <c r="U69" s="6">
        <f t="shared" ref="U69:U74" si="10">M69-SUM(O69:S69)</f>
        <v>0</v>
      </c>
      <c r="V69" s="285"/>
    </row>
    <row r="70" spans="1:36" ht="13.5" customHeight="1" x14ac:dyDescent="0.2">
      <c r="L70" s="6"/>
      <c r="M70" s="6">
        <f t="shared" si="9"/>
        <v>0</v>
      </c>
      <c r="N70" s="6"/>
      <c r="P70" s="6"/>
      <c r="R70" s="6"/>
      <c r="U70" s="6">
        <f t="shared" si="10"/>
        <v>0</v>
      </c>
      <c r="V70" s="285"/>
    </row>
    <row r="71" spans="1:36" ht="13.5" customHeight="1" x14ac:dyDescent="0.2">
      <c r="L71" s="6"/>
      <c r="M71" s="6">
        <f t="shared" si="9"/>
        <v>0</v>
      </c>
      <c r="N71" s="6"/>
      <c r="P71" s="6"/>
      <c r="R71" s="6"/>
      <c r="U71" s="6">
        <f t="shared" si="10"/>
        <v>0</v>
      </c>
      <c r="V71" s="285"/>
    </row>
    <row r="72" spans="1:36" ht="13.5" customHeight="1" x14ac:dyDescent="0.2">
      <c r="L72" s="6"/>
      <c r="M72" s="6">
        <f t="shared" si="9"/>
        <v>0</v>
      </c>
      <c r="N72" s="6"/>
      <c r="P72" s="6"/>
      <c r="R72" s="6"/>
      <c r="U72" s="6">
        <f t="shared" si="10"/>
        <v>0</v>
      </c>
      <c r="V72" s="285"/>
    </row>
    <row r="73" spans="1:36" ht="13.5" customHeight="1" x14ac:dyDescent="0.2">
      <c r="L73" s="6"/>
      <c r="M73" s="6">
        <f t="shared" si="9"/>
        <v>0</v>
      </c>
      <c r="N73" s="6"/>
      <c r="P73" s="6"/>
      <c r="R73" s="6"/>
      <c r="U73" s="6">
        <f t="shared" si="10"/>
        <v>0</v>
      </c>
      <c r="V73" s="285"/>
    </row>
    <row r="74" spans="1:36" ht="13.5" customHeight="1" x14ac:dyDescent="0.2">
      <c r="L74" s="6"/>
      <c r="M74" s="6">
        <f t="shared" si="9"/>
        <v>0</v>
      </c>
      <c r="N74" s="6"/>
      <c r="P74" s="6"/>
      <c r="R74" s="6"/>
      <c r="U74" s="6">
        <f t="shared" si="10"/>
        <v>0</v>
      </c>
      <c r="V74" s="285"/>
    </row>
    <row r="75" spans="1:36" ht="13.5" customHeight="1" x14ac:dyDescent="0.2">
      <c r="L75" s="6"/>
      <c r="N75" s="6"/>
      <c r="P75" s="6"/>
      <c r="R75" s="6"/>
      <c r="V75" s="285"/>
    </row>
    <row r="76" spans="1:36" ht="13.5" customHeight="1" x14ac:dyDescent="0.2">
      <c r="E76" s="109" t="s">
        <v>40</v>
      </c>
      <c r="G76" s="87">
        <f>SUM(G69:G75)</f>
        <v>0</v>
      </c>
      <c r="H76" s="6"/>
      <c r="I76" s="87">
        <f>SUM(I69:I75)</f>
        <v>0</v>
      </c>
      <c r="J76" s="6"/>
      <c r="K76" s="87">
        <f>SUM(K69:K75)</f>
        <v>0</v>
      </c>
      <c r="L76" s="6"/>
      <c r="M76" s="87">
        <f>SUM(M69:M75)</f>
        <v>0</v>
      </c>
      <c r="N76" s="6"/>
      <c r="O76" s="87">
        <f>SUM(O69:O75)</f>
        <v>0</v>
      </c>
      <c r="P76" s="6"/>
      <c r="Q76" s="87">
        <f>SUM(Q69:Q75)</f>
        <v>0</v>
      </c>
      <c r="R76" s="6"/>
      <c r="S76" s="87">
        <f>SUM(S69:S75)</f>
        <v>0</v>
      </c>
      <c r="U76" s="87">
        <f>SUM(U69:U75)</f>
        <v>0</v>
      </c>
      <c r="V76" s="285"/>
      <c r="X76" s="6">
        <f>U76</f>
        <v>0</v>
      </c>
    </row>
    <row r="77" spans="1:36" ht="13.5" customHeight="1" x14ac:dyDescent="0.2">
      <c r="G77" s="6"/>
      <c r="H77" s="6"/>
      <c r="I77" s="6"/>
      <c r="J77" s="6"/>
      <c r="K77" s="6"/>
      <c r="L77" s="6"/>
      <c r="M77" s="6"/>
      <c r="N77" s="6"/>
      <c r="O77" s="6"/>
      <c r="P77" s="6"/>
      <c r="Q77" s="6"/>
      <c r="R77" s="6"/>
      <c r="S77" s="6"/>
      <c r="U77" s="6"/>
      <c r="V77" s="285"/>
    </row>
    <row r="78" spans="1:36" ht="13.5" customHeight="1" x14ac:dyDescent="0.2">
      <c r="B78" s="12" t="s">
        <v>128</v>
      </c>
      <c r="G78" s="6"/>
      <c r="H78" s="6"/>
      <c r="I78" s="6"/>
      <c r="J78" s="6"/>
      <c r="K78" s="6"/>
      <c r="L78" s="6"/>
      <c r="M78" s="6"/>
      <c r="N78" s="6"/>
      <c r="O78" s="6"/>
      <c r="P78" s="6"/>
      <c r="Q78" s="6"/>
      <c r="R78" s="6"/>
      <c r="S78" s="6"/>
      <c r="U78" s="6"/>
      <c r="V78" s="285"/>
    </row>
    <row r="79" spans="1:36" ht="13.5" customHeight="1" x14ac:dyDescent="0.2">
      <c r="L79" s="6"/>
      <c r="M79" s="6">
        <f>+G79-I79-K79</f>
        <v>0</v>
      </c>
      <c r="N79" s="23"/>
      <c r="P79" s="23"/>
      <c r="R79" s="23"/>
      <c r="U79" s="6">
        <f>M79-SUM(O79:S79)</f>
        <v>0</v>
      </c>
      <c r="V79" s="285"/>
      <c r="W79" s="12"/>
      <c r="X79" s="12"/>
      <c r="Y79" s="12"/>
      <c r="Z79" s="12"/>
      <c r="AA79" s="12"/>
      <c r="AB79" s="12"/>
      <c r="AC79" s="12"/>
      <c r="AD79" s="12"/>
      <c r="AE79" s="12"/>
      <c r="AF79" s="12"/>
      <c r="AG79" s="12"/>
      <c r="AH79" s="12"/>
      <c r="AI79" s="12"/>
      <c r="AJ79" s="12"/>
    </row>
    <row r="80" spans="1:36" ht="13.5" customHeight="1" x14ac:dyDescent="0.2">
      <c r="L80" s="6"/>
      <c r="M80" s="6">
        <f>+G80-I80-K80</f>
        <v>0</v>
      </c>
      <c r="N80" s="23"/>
      <c r="P80" s="23"/>
      <c r="R80" s="23"/>
      <c r="U80" s="6">
        <f>M80-SUM(O80:S80)</f>
        <v>0</v>
      </c>
      <c r="V80" s="285"/>
      <c r="W80" s="12"/>
      <c r="X80" s="12"/>
      <c r="Y80" s="12"/>
      <c r="Z80" s="12"/>
      <c r="AA80" s="12"/>
      <c r="AB80" s="12"/>
      <c r="AC80" s="12"/>
      <c r="AD80" s="12"/>
      <c r="AE80" s="12"/>
      <c r="AF80" s="12"/>
      <c r="AG80" s="12"/>
      <c r="AH80" s="12"/>
      <c r="AI80" s="12"/>
      <c r="AJ80" s="12"/>
    </row>
    <row r="81" spans="2:36" ht="13.5" customHeight="1" x14ac:dyDescent="0.2">
      <c r="L81" s="6"/>
      <c r="M81" s="6">
        <f>+G81-I81-K81</f>
        <v>0</v>
      </c>
      <c r="N81" s="23"/>
      <c r="P81" s="23"/>
      <c r="R81" s="23"/>
      <c r="U81" s="6">
        <f>M81-SUM(O81:S81)</f>
        <v>0</v>
      </c>
      <c r="V81" s="285"/>
      <c r="W81" s="12"/>
      <c r="X81" s="12"/>
      <c r="Y81" s="12"/>
      <c r="Z81" s="12"/>
      <c r="AA81" s="12"/>
      <c r="AB81" s="12"/>
      <c r="AC81" s="12"/>
      <c r="AD81" s="12"/>
      <c r="AE81" s="12"/>
      <c r="AF81" s="12"/>
      <c r="AG81" s="12"/>
      <c r="AH81" s="12"/>
      <c r="AI81" s="12"/>
      <c r="AJ81" s="12"/>
    </row>
    <row r="82" spans="2:36" ht="13.5" customHeight="1" x14ac:dyDescent="0.2">
      <c r="L82" s="6"/>
      <c r="N82" s="23"/>
      <c r="O82" s="6"/>
      <c r="P82" s="23"/>
      <c r="Q82" s="6"/>
      <c r="R82" s="23"/>
      <c r="S82" s="6"/>
      <c r="U82" s="6"/>
      <c r="V82" s="285"/>
      <c r="W82" s="12"/>
      <c r="X82" s="12"/>
      <c r="Y82" s="12"/>
      <c r="Z82" s="12"/>
      <c r="AA82" s="12"/>
      <c r="AB82" s="12"/>
      <c r="AC82" s="12"/>
      <c r="AD82" s="12"/>
      <c r="AE82" s="12"/>
      <c r="AF82" s="12"/>
      <c r="AG82" s="12"/>
      <c r="AH82" s="12"/>
      <c r="AI82" s="12"/>
      <c r="AJ82" s="12"/>
    </row>
    <row r="83" spans="2:36" ht="13.5" customHeight="1" x14ac:dyDescent="0.2">
      <c r="E83" s="109" t="s">
        <v>40</v>
      </c>
      <c r="G83" s="87">
        <f>SUM(G79:G82)</f>
        <v>0</v>
      </c>
      <c r="H83" s="6"/>
      <c r="I83" s="87">
        <f>SUM(I79:I82)</f>
        <v>0</v>
      </c>
      <c r="J83" s="6"/>
      <c r="K83" s="87">
        <f>SUM(K79:K82)</f>
        <v>0</v>
      </c>
      <c r="L83" s="6"/>
      <c r="M83" s="87">
        <f>SUM(M79:M82)</f>
        <v>0</v>
      </c>
      <c r="N83" s="6"/>
      <c r="O83" s="87">
        <f>SUM(O79:O82)</f>
        <v>0</v>
      </c>
      <c r="P83" s="6"/>
      <c r="Q83" s="87">
        <f>SUM(Q79:Q82)</f>
        <v>0</v>
      </c>
      <c r="R83" s="6"/>
      <c r="S83" s="87">
        <f>SUM(S79:S82)</f>
        <v>0</v>
      </c>
      <c r="U83" s="87">
        <f>SUM(U79:U82)</f>
        <v>0</v>
      </c>
      <c r="V83" s="285"/>
      <c r="W83" s="12"/>
      <c r="X83" s="12">
        <f>U83</f>
        <v>0</v>
      </c>
      <c r="Y83" s="12"/>
      <c r="Z83" s="12"/>
      <c r="AA83" s="12"/>
      <c r="AB83" s="12"/>
      <c r="AC83" s="12"/>
      <c r="AD83" s="12"/>
      <c r="AE83" s="12"/>
      <c r="AF83" s="12"/>
      <c r="AG83" s="12"/>
      <c r="AH83" s="12"/>
      <c r="AI83" s="12"/>
      <c r="AJ83" s="12"/>
    </row>
    <row r="84" spans="2:36" ht="13.5" customHeight="1" x14ac:dyDescent="0.2">
      <c r="G84" s="6"/>
      <c r="H84" s="6"/>
      <c r="I84" s="6"/>
      <c r="J84" s="6"/>
      <c r="K84" s="6"/>
      <c r="L84" s="6"/>
      <c r="M84" s="6"/>
      <c r="N84" s="23"/>
      <c r="O84" s="6"/>
      <c r="P84" s="23"/>
      <c r="Q84" s="6"/>
      <c r="R84" s="23"/>
      <c r="S84" s="6"/>
      <c r="U84" s="6"/>
      <c r="V84" s="285"/>
      <c r="W84" s="12"/>
      <c r="X84" s="12"/>
      <c r="Y84" s="12"/>
      <c r="Z84" s="12"/>
      <c r="AA84" s="12"/>
      <c r="AB84" s="12"/>
      <c r="AC84" s="12"/>
      <c r="AD84" s="12"/>
      <c r="AE84" s="12"/>
      <c r="AF84" s="12"/>
      <c r="AG84" s="12"/>
      <c r="AH84" s="12"/>
      <c r="AI84" s="12"/>
      <c r="AJ84" s="12"/>
    </row>
    <row r="85" spans="2:36" ht="13.5" customHeight="1" x14ac:dyDescent="0.2">
      <c r="B85" s="12" t="s">
        <v>251</v>
      </c>
      <c r="L85" s="6"/>
      <c r="N85" s="6"/>
      <c r="P85" s="6"/>
      <c r="R85" s="6"/>
      <c r="V85" s="285"/>
      <c r="W85" s="12"/>
      <c r="X85" s="12"/>
      <c r="Y85" s="12"/>
      <c r="Z85" s="12"/>
      <c r="AA85" s="12"/>
      <c r="AB85" s="12"/>
      <c r="AC85" s="12"/>
      <c r="AD85" s="12"/>
      <c r="AE85" s="12"/>
      <c r="AF85" s="12"/>
      <c r="AG85" s="12"/>
      <c r="AH85" s="12"/>
      <c r="AI85" s="12"/>
      <c r="AJ85" s="12"/>
    </row>
    <row r="86" spans="2:36" ht="13.5" customHeight="1" x14ac:dyDescent="0.2">
      <c r="G86" s="6"/>
      <c r="H86" s="6"/>
      <c r="I86" s="6"/>
      <c r="J86" s="6"/>
      <c r="K86" s="6"/>
      <c r="L86" s="6"/>
      <c r="M86" s="6">
        <f>+G86-I86-K86</f>
        <v>0</v>
      </c>
      <c r="N86" s="6"/>
      <c r="O86" s="6"/>
      <c r="P86" s="6"/>
      <c r="Q86" s="6"/>
      <c r="R86" s="6"/>
      <c r="S86" s="6"/>
      <c r="U86" s="6">
        <f>M86-SUM(O86:S86)</f>
        <v>0</v>
      </c>
      <c r="V86" s="285"/>
    </row>
    <row r="87" spans="2:36" ht="13.5" customHeight="1" x14ac:dyDescent="0.2">
      <c r="G87" s="6"/>
      <c r="H87" s="6"/>
      <c r="I87" s="6"/>
      <c r="J87" s="6"/>
      <c r="K87" s="6"/>
      <c r="L87" s="6"/>
      <c r="M87" s="6">
        <f>+G87-I87-K87</f>
        <v>0</v>
      </c>
      <c r="N87" s="6"/>
      <c r="O87" s="6"/>
      <c r="P87" s="6"/>
      <c r="Q87" s="6"/>
      <c r="R87" s="6"/>
      <c r="S87" s="6"/>
      <c r="U87" s="6">
        <f>M87-SUM(O87:S87)</f>
        <v>0</v>
      </c>
      <c r="V87" s="285"/>
    </row>
    <row r="88" spans="2:36" ht="13.5" customHeight="1" x14ac:dyDescent="0.2">
      <c r="G88" s="6"/>
      <c r="H88" s="6"/>
      <c r="I88" s="6"/>
      <c r="J88" s="6"/>
      <c r="K88" s="6"/>
      <c r="L88" s="6"/>
      <c r="M88" s="6">
        <f>+G88-I88-K88</f>
        <v>0</v>
      </c>
      <c r="N88" s="6"/>
      <c r="O88" s="6"/>
      <c r="P88" s="6"/>
      <c r="Q88" s="6"/>
      <c r="R88" s="6"/>
      <c r="S88" s="6"/>
      <c r="U88" s="6">
        <f>M88-SUM(O88:S88)</f>
        <v>0</v>
      </c>
      <c r="V88" s="285"/>
    </row>
    <row r="89" spans="2:36" ht="13.5" customHeight="1" x14ac:dyDescent="0.2">
      <c r="G89" s="6"/>
      <c r="H89" s="6"/>
      <c r="I89" s="6"/>
      <c r="J89" s="6"/>
      <c r="K89" s="6"/>
      <c r="L89" s="6"/>
      <c r="M89" s="6"/>
      <c r="N89" s="6"/>
      <c r="O89" s="6"/>
      <c r="P89" s="6"/>
      <c r="Q89" s="6"/>
      <c r="R89" s="6"/>
      <c r="S89" s="6"/>
      <c r="U89" s="6"/>
      <c r="V89" s="285"/>
    </row>
    <row r="90" spans="2:36" ht="13.5" customHeight="1" x14ac:dyDescent="0.2">
      <c r="E90" s="109" t="s">
        <v>40</v>
      </c>
      <c r="G90" s="87">
        <f>SUM(G86:G89)</f>
        <v>0</v>
      </c>
      <c r="H90" s="6"/>
      <c r="I90" s="87">
        <f>SUM(I86:I89)</f>
        <v>0</v>
      </c>
      <c r="J90" s="6"/>
      <c r="K90" s="87">
        <f>SUM(K86:K89)</f>
        <v>0</v>
      </c>
      <c r="L90" s="6"/>
      <c r="M90" s="87">
        <f>SUM(M86:M89)</f>
        <v>0</v>
      </c>
      <c r="N90" s="6"/>
      <c r="O90" s="87">
        <f>SUM(O86:O89)</f>
        <v>0</v>
      </c>
      <c r="P90" s="6"/>
      <c r="Q90" s="87">
        <f>SUM(Q86:Q89)</f>
        <v>0</v>
      </c>
      <c r="R90" s="6"/>
      <c r="S90" s="87">
        <f>SUM(S86:S89)</f>
        <v>0</v>
      </c>
      <c r="U90" s="87">
        <f>SUM(U86:U89)</f>
        <v>0</v>
      </c>
      <c r="V90" s="285"/>
      <c r="X90" s="6">
        <f>U90</f>
        <v>0</v>
      </c>
    </row>
    <row r="91" spans="2:36" ht="13.5" customHeight="1" x14ac:dyDescent="0.2">
      <c r="L91" s="6"/>
      <c r="N91" s="6"/>
      <c r="P91" s="6"/>
      <c r="R91" s="6"/>
      <c r="V91" s="285"/>
    </row>
    <row r="92" spans="2:36" ht="13.5" customHeight="1" x14ac:dyDescent="0.2">
      <c r="B92" s="12" t="s">
        <v>43</v>
      </c>
      <c r="L92" s="6"/>
      <c r="N92" s="6"/>
      <c r="P92" s="6"/>
      <c r="R92" s="6"/>
      <c r="V92" s="285"/>
    </row>
    <row r="93" spans="2:36" ht="13.5" customHeight="1" x14ac:dyDescent="0.2">
      <c r="L93" s="6"/>
      <c r="M93" s="6">
        <f>+G93-I93-K93</f>
        <v>0</v>
      </c>
      <c r="N93" s="6"/>
      <c r="P93" s="6"/>
      <c r="R93" s="6"/>
      <c r="U93" s="6">
        <f>M93-SUM(O93:S93)</f>
        <v>0</v>
      </c>
      <c r="V93" s="285"/>
    </row>
    <row r="94" spans="2:36" ht="13.5" customHeight="1" x14ac:dyDescent="0.2">
      <c r="L94" s="6"/>
      <c r="M94" s="6">
        <f>+G94-I94-K94</f>
        <v>0</v>
      </c>
      <c r="N94" s="6"/>
      <c r="P94" s="6"/>
      <c r="R94" s="6"/>
      <c r="U94" s="6">
        <f>M94-SUM(O94:S94)</f>
        <v>0</v>
      </c>
      <c r="V94" s="285"/>
    </row>
    <row r="95" spans="2:36" ht="13.5" customHeight="1" x14ac:dyDescent="0.2">
      <c r="L95" s="6"/>
      <c r="M95" s="6">
        <f>+G95-I95-K95</f>
        <v>0</v>
      </c>
      <c r="N95" s="6"/>
      <c r="P95" s="6"/>
      <c r="R95" s="6"/>
      <c r="U95" s="6">
        <f>M95-SUM(O95:S95)</f>
        <v>0</v>
      </c>
      <c r="V95" s="285"/>
    </row>
    <row r="96" spans="2:36" ht="13.5" customHeight="1" x14ac:dyDescent="0.2">
      <c r="L96" s="6"/>
      <c r="M96" s="6">
        <f>+G96-I96-K96</f>
        <v>0</v>
      </c>
      <c r="N96" s="6"/>
      <c r="P96" s="6"/>
      <c r="R96" s="6"/>
      <c r="U96" s="6">
        <f>M96-SUM(O96:S96)</f>
        <v>0</v>
      </c>
      <c r="V96" s="285"/>
    </row>
    <row r="97" spans="2:24" ht="13.5" customHeight="1" x14ac:dyDescent="0.2">
      <c r="B97" s="5"/>
      <c r="C97" s="5"/>
      <c r="D97" s="5"/>
      <c r="E97" s="3"/>
      <c r="F97" s="5"/>
      <c r="G97" s="5"/>
      <c r="H97" s="5"/>
      <c r="I97" s="5"/>
      <c r="J97" s="5"/>
      <c r="K97" s="5"/>
      <c r="L97" s="5"/>
      <c r="M97" s="5"/>
      <c r="N97" s="5"/>
      <c r="O97" s="14"/>
      <c r="P97" s="5"/>
      <c r="Q97" s="14"/>
      <c r="R97" s="5"/>
      <c r="S97" s="14"/>
      <c r="U97" s="5"/>
      <c r="V97" s="285"/>
    </row>
    <row r="98" spans="2:24" ht="13.5" customHeight="1" x14ac:dyDescent="0.2">
      <c r="E98" s="109" t="s">
        <v>40</v>
      </c>
      <c r="G98" s="87">
        <f>SUM(G93:G97)</f>
        <v>0</v>
      </c>
      <c r="H98" s="6"/>
      <c r="I98" s="87">
        <f>SUM(I93:I97)</f>
        <v>0</v>
      </c>
      <c r="J98" s="6"/>
      <c r="K98" s="87">
        <f>SUM(K93:K97)</f>
        <v>0</v>
      </c>
      <c r="L98" s="6"/>
      <c r="M98" s="87">
        <f>SUM(M93:M97)</f>
        <v>0</v>
      </c>
      <c r="N98" s="6"/>
      <c r="O98" s="87">
        <f>SUM(O93:O97)</f>
        <v>0</v>
      </c>
      <c r="P98" s="6"/>
      <c r="Q98" s="87">
        <f>SUM(Q93:Q97)</f>
        <v>0</v>
      </c>
      <c r="R98" s="6"/>
      <c r="S98" s="87">
        <f>SUM(S93:S97)</f>
        <v>0</v>
      </c>
      <c r="U98" s="87">
        <f>SUM(U93:U97)</f>
        <v>0</v>
      </c>
      <c r="V98" s="285"/>
      <c r="X98" s="6">
        <f>U98</f>
        <v>0</v>
      </c>
    </row>
    <row r="99" spans="2:24" ht="13.5" customHeight="1" x14ac:dyDescent="0.2">
      <c r="L99" s="6"/>
      <c r="N99" s="6"/>
      <c r="P99" s="6"/>
      <c r="R99" s="6"/>
      <c r="V99" s="285"/>
    </row>
    <row r="100" spans="2:24" ht="13.5" customHeight="1" x14ac:dyDescent="0.2">
      <c r="B100" s="12" t="s">
        <v>44</v>
      </c>
      <c r="L100" s="6"/>
      <c r="N100" s="6"/>
      <c r="P100" s="6"/>
      <c r="R100" s="6"/>
      <c r="V100" s="285"/>
    </row>
    <row r="101" spans="2:24" ht="13.5" customHeight="1" x14ac:dyDescent="0.2">
      <c r="B101" s="12" t="s">
        <v>147</v>
      </c>
      <c r="L101" s="6"/>
      <c r="N101" s="6"/>
      <c r="P101" s="6"/>
      <c r="R101" s="6"/>
      <c r="V101" s="285"/>
    </row>
    <row r="102" spans="2:24" ht="13.5" customHeight="1" x14ac:dyDescent="0.2">
      <c r="L102" s="6"/>
      <c r="M102" s="6">
        <f>+G102-I102-K102</f>
        <v>0</v>
      </c>
      <c r="N102" s="6"/>
      <c r="P102" s="6"/>
      <c r="R102" s="6"/>
      <c r="U102" s="6">
        <f>M102-SUM(O102:S102)</f>
        <v>0</v>
      </c>
      <c r="V102" s="285"/>
    </row>
    <row r="103" spans="2:24" ht="13.5" customHeight="1" x14ac:dyDescent="0.2">
      <c r="L103" s="6"/>
      <c r="M103" s="6">
        <f>+G103-I103-K103</f>
        <v>0</v>
      </c>
      <c r="N103" s="6"/>
      <c r="P103" s="6"/>
      <c r="R103" s="6"/>
      <c r="U103" s="6">
        <f>M103-SUM(O103:S103)</f>
        <v>0</v>
      </c>
      <c r="V103" s="285"/>
    </row>
    <row r="104" spans="2:24" ht="13.5" customHeight="1" x14ac:dyDescent="0.2">
      <c r="L104" s="6"/>
      <c r="M104" s="6">
        <f>+G104-I104-K104</f>
        <v>0</v>
      </c>
      <c r="N104" s="6"/>
      <c r="P104" s="6"/>
      <c r="R104" s="6"/>
      <c r="U104" s="6">
        <f>M104-SUM(O104:S104)</f>
        <v>0</v>
      </c>
      <c r="V104" s="285"/>
    </row>
    <row r="105" spans="2:24" ht="13.5" customHeight="1" x14ac:dyDescent="0.2">
      <c r="L105" s="6"/>
      <c r="M105" s="6">
        <f>+G105-I105-K105</f>
        <v>0</v>
      </c>
      <c r="N105" s="6"/>
      <c r="P105" s="6"/>
      <c r="R105" s="6"/>
      <c r="U105" s="6">
        <f>M105-SUM(O105:S105)</f>
        <v>0</v>
      </c>
      <c r="V105" s="285"/>
    </row>
    <row r="106" spans="2:24" ht="13.5" customHeight="1" x14ac:dyDescent="0.2">
      <c r="L106" s="6"/>
      <c r="N106" s="6"/>
      <c r="P106" s="6"/>
      <c r="R106" s="6"/>
      <c r="V106" s="285"/>
    </row>
    <row r="107" spans="2:24" ht="13.5" customHeight="1" x14ac:dyDescent="0.2">
      <c r="E107" s="109" t="s">
        <v>40</v>
      </c>
      <c r="G107" s="87">
        <f>SUM(G102:G106)</f>
        <v>0</v>
      </c>
      <c r="H107" s="6"/>
      <c r="I107" s="87">
        <f>SUM(I102:I106)</f>
        <v>0</v>
      </c>
      <c r="J107" s="6"/>
      <c r="K107" s="87">
        <f>SUM(K102:K106)</f>
        <v>0</v>
      </c>
      <c r="L107" s="6"/>
      <c r="M107" s="87">
        <f>SUM(M102:M106)</f>
        <v>0</v>
      </c>
      <c r="N107" s="6"/>
      <c r="O107" s="87">
        <f>SUM(O102:O106)</f>
        <v>0</v>
      </c>
      <c r="P107" s="6"/>
      <c r="Q107" s="87">
        <f>SUM(Q102:Q106)</f>
        <v>0</v>
      </c>
      <c r="R107" s="6"/>
      <c r="S107" s="87">
        <f>SUM(S102:S106)</f>
        <v>0</v>
      </c>
      <c r="U107" s="87">
        <f>SUM(U102:U106)</f>
        <v>0</v>
      </c>
      <c r="V107" s="285"/>
      <c r="X107" s="6">
        <f>U107</f>
        <v>0</v>
      </c>
    </row>
    <row r="108" spans="2:24" ht="13.5" customHeight="1" x14ac:dyDescent="0.2">
      <c r="G108" s="6"/>
      <c r="H108" s="6"/>
      <c r="I108" s="6"/>
      <c r="J108" s="6"/>
      <c r="K108" s="6"/>
      <c r="L108" s="6"/>
      <c r="M108" s="6"/>
      <c r="N108" s="6"/>
      <c r="O108" s="6"/>
      <c r="P108" s="6"/>
      <c r="Q108" s="6"/>
      <c r="R108" s="6"/>
      <c r="S108" s="6"/>
      <c r="U108" s="6"/>
      <c r="V108" s="285"/>
    </row>
    <row r="109" spans="2:24" ht="13.5" customHeight="1" x14ac:dyDescent="0.2">
      <c r="B109" s="12" t="s">
        <v>47</v>
      </c>
      <c r="L109" s="6"/>
      <c r="N109" s="6"/>
      <c r="P109" s="6"/>
      <c r="R109" s="6"/>
      <c r="V109" s="285"/>
    </row>
    <row r="110" spans="2:24" ht="13.5" customHeight="1" x14ac:dyDescent="0.2">
      <c r="L110" s="6"/>
      <c r="M110" s="6">
        <f>+G110-I110-K110</f>
        <v>0</v>
      </c>
      <c r="N110" s="6"/>
      <c r="P110" s="6"/>
      <c r="R110" s="6"/>
      <c r="U110" s="6">
        <f>M110-SUM(O110:S110)</f>
        <v>0</v>
      </c>
      <c r="V110" s="285"/>
    </row>
    <row r="111" spans="2:24" ht="13.5" customHeight="1" x14ac:dyDescent="0.2">
      <c r="L111" s="6"/>
      <c r="M111" s="6">
        <f>+G111-I111-K111</f>
        <v>0</v>
      </c>
      <c r="N111" s="6"/>
      <c r="P111" s="6"/>
      <c r="R111" s="6"/>
      <c r="U111" s="6">
        <f>M111-SUM(O111:S111)</f>
        <v>0</v>
      </c>
      <c r="V111" s="285"/>
    </row>
    <row r="112" spans="2:24" ht="13.5" customHeight="1" x14ac:dyDescent="0.2">
      <c r="L112" s="6"/>
      <c r="M112" s="6">
        <f>+G112-I112-K112</f>
        <v>0</v>
      </c>
      <c r="N112" s="6"/>
      <c r="P112" s="6"/>
      <c r="R112" s="6"/>
      <c r="U112" s="6">
        <f>M112-SUM(O112:S112)</f>
        <v>0</v>
      </c>
      <c r="V112" s="285"/>
    </row>
    <row r="113" spans="2:36" ht="13.5" customHeight="1" x14ac:dyDescent="0.2">
      <c r="L113" s="6"/>
      <c r="M113" s="6">
        <f>+G113-I113-K113</f>
        <v>0</v>
      </c>
      <c r="N113" s="6"/>
      <c r="P113" s="6"/>
      <c r="R113" s="6"/>
      <c r="U113" s="6">
        <f>M113-SUM(O113:S113)</f>
        <v>0</v>
      </c>
      <c r="V113" s="285"/>
    </row>
    <row r="114" spans="2:36" ht="13.5" customHeight="1" x14ac:dyDescent="0.2">
      <c r="L114" s="6"/>
      <c r="N114" s="6"/>
      <c r="P114" s="6"/>
      <c r="R114" s="6"/>
      <c r="V114" s="285"/>
    </row>
    <row r="115" spans="2:36" ht="13.5" customHeight="1" x14ac:dyDescent="0.2">
      <c r="E115" s="109" t="s">
        <v>40</v>
      </c>
      <c r="G115" s="87">
        <f>SUM(G110:G114)</f>
        <v>0</v>
      </c>
      <c r="H115" s="6"/>
      <c r="I115" s="87">
        <f>SUM(I110:I114)</f>
        <v>0</v>
      </c>
      <c r="J115" s="6"/>
      <c r="K115" s="87">
        <f>SUM(K110:K114)</f>
        <v>0</v>
      </c>
      <c r="L115" s="6"/>
      <c r="M115" s="87">
        <f>SUM(M110:M114)</f>
        <v>0</v>
      </c>
      <c r="N115" s="6"/>
      <c r="O115" s="87">
        <f>SUM(O110:O114)</f>
        <v>0</v>
      </c>
      <c r="P115" s="6"/>
      <c r="Q115" s="87">
        <f>SUM(Q110:Q114)</f>
        <v>0</v>
      </c>
      <c r="R115" s="6"/>
      <c r="S115" s="87">
        <f>SUM(S110:S114)</f>
        <v>0</v>
      </c>
      <c r="U115" s="87">
        <f>SUM(U110:U114)</f>
        <v>0</v>
      </c>
      <c r="V115" s="285"/>
      <c r="X115" s="6">
        <f>U115</f>
        <v>0</v>
      </c>
    </row>
    <row r="116" spans="2:36" ht="13.5" customHeight="1" x14ac:dyDescent="0.2">
      <c r="L116" s="6"/>
      <c r="N116" s="6"/>
      <c r="P116" s="6"/>
      <c r="R116" s="6"/>
      <c r="V116" s="285"/>
    </row>
    <row r="117" spans="2:36" ht="13.5" customHeight="1" x14ac:dyDescent="0.2">
      <c r="B117" s="12" t="s">
        <v>45</v>
      </c>
      <c r="G117" s="6"/>
      <c r="H117" s="6"/>
      <c r="I117" s="6"/>
      <c r="J117" s="6"/>
      <c r="K117" s="6"/>
      <c r="L117" s="6"/>
      <c r="M117" s="6"/>
      <c r="N117" s="6"/>
      <c r="P117" s="6"/>
      <c r="R117" s="6"/>
      <c r="V117" s="285"/>
    </row>
    <row r="118" spans="2:36" ht="13.5" customHeight="1" x14ac:dyDescent="0.2">
      <c r="L118" s="6"/>
      <c r="M118" s="6">
        <f>+G118-I118-K118</f>
        <v>0</v>
      </c>
      <c r="N118" s="6"/>
      <c r="O118" s="6"/>
      <c r="P118" s="6"/>
      <c r="Q118" s="6"/>
      <c r="R118" s="6"/>
      <c r="S118" s="6"/>
      <c r="U118" s="6">
        <f>M118-SUM(O118:S118)</f>
        <v>0</v>
      </c>
      <c r="V118" s="285"/>
    </row>
    <row r="119" spans="2:36" ht="13.5" customHeight="1" x14ac:dyDescent="0.2">
      <c r="L119" s="6"/>
      <c r="M119" s="6">
        <f>+G119-I119-K119</f>
        <v>0</v>
      </c>
      <c r="N119" s="6"/>
      <c r="O119" s="6"/>
      <c r="P119" s="6"/>
      <c r="Q119" s="6"/>
      <c r="R119" s="6"/>
      <c r="S119" s="6"/>
      <c r="U119" s="6">
        <f>M119-SUM(O119:S119)</f>
        <v>0</v>
      </c>
      <c r="V119" s="285"/>
    </row>
    <row r="120" spans="2:36" ht="13.5" customHeight="1" x14ac:dyDescent="0.2">
      <c r="L120" s="6"/>
      <c r="M120" s="6">
        <f>+G120-I120-K120</f>
        <v>0</v>
      </c>
      <c r="N120" s="6"/>
      <c r="O120" s="6"/>
      <c r="P120" s="6"/>
      <c r="Q120" s="6"/>
      <c r="R120" s="6"/>
      <c r="S120" s="6"/>
      <c r="U120" s="6">
        <f>M120-SUM(O120:S120)</f>
        <v>0</v>
      </c>
      <c r="V120" s="285"/>
    </row>
    <row r="121" spans="2:36" ht="13.5" customHeight="1" x14ac:dyDescent="0.2">
      <c r="L121" s="6"/>
      <c r="M121" s="6">
        <f>+G121-I121-K121</f>
        <v>0</v>
      </c>
      <c r="N121" s="6"/>
      <c r="O121" s="6"/>
      <c r="P121" s="6"/>
      <c r="Q121" s="6"/>
      <c r="R121" s="6"/>
      <c r="S121" s="6"/>
      <c r="U121" s="6">
        <f>M121-SUM(O121:S121)</f>
        <v>0</v>
      </c>
      <c r="V121" s="285"/>
    </row>
    <row r="122" spans="2:36" ht="13.5" customHeight="1" x14ac:dyDescent="0.2">
      <c r="L122" s="6"/>
      <c r="N122" s="6"/>
      <c r="O122" s="6"/>
      <c r="P122" s="6"/>
      <c r="Q122" s="6"/>
      <c r="R122" s="6"/>
      <c r="S122" s="6"/>
      <c r="V122" s="285"/>
    </row>
    <row r="123" spans="2:36" ht="13.5" customHeight="1" x14ac:dyDescent="0.2">
      <c r="E123" s="109" t="s">
        <v>40</v>
      </c>
      <c r="G123" s="87">
        <f>SUM(G118:G122)</f>
        <v>0</v>
      </c>
      <c r="H123" s="6"/>
      <c r="I123" s="87">
        <f>SUM(I118:I122)</f>
        <v>0</v>
      </c>
      <c r="J123" s="6"/>
      <c r="K123" s="87">
        <f>SUM(K118:K122)</f>
        <v>0</v>
      </c>
      <c r="L123" s="6"/>
      <c r="M123" s="87">
        <f>SUM(M118:M122)</f>
        <v>0</v>
      </c>
      <c r="N123" s="6"/>
      <c r="O123" s="87">
        <f t="shared" ref="O123:S123" si="11">SUM(O118:O122)</f>
        <v>0</v>
      </c>
      <c r="P123" s="6"/>
      <c r="Q123" s="87">
        <f t="shared" ref="Q123" si="12">SUM(Q118:Q122)</f>
        <v>0</v>
      </c>
      <c r="R123" s="6"/>
      <c r="S123" s="87">
        <f t="shared" si="11"/>
        <v>0</v>
      </c>
      <c r="U123" s="87">
        <f>SUM(U118:U122)</f>
        <v>0</v>
      </c>
      <c r="V123" s="285"/>
      <c r="X123" s="6">
        <f>U123</f>
        <v>0</v>
      </c>
    </row>
    <row r="124" spans="2:36" ht="13.5" customHeight="1" x14ac:dyDescent="0.2">
      <c r="B124" s="5"/>
      <c r="C124" s="5"/>
      <c r="D124" s="5"/>
      <c r="E124" s="3"/>
      <c r="F124" s="5"/>
      <c r="G124" s="6"/>
      <c r="H124" s="6"/>
      <c r="I124" s="6"/>
      <c r="J124" s="6"/>
      <c r="K124" s="6"/>
      <c r="L124" s="6"/>
      <c r="M124" s="6"/>
      <c r="N124" s="5"/>
      <c r="O124" s="5"/>
      <c r="P124" s="5"/>
      <c r="Q124" s="5"/>
      <c r="R124" s="5"/>
      <c r="S124" s="5"/>
      <c r="U124" s="5"/>
      <c r="V124" s="285"/>
    </row>
    <row r="125" spans="2:36" ht="13.5" customHeight="1" x14ac:dyDescent="0.2">
      <c r="B125" s="24" t="s">
        <v>184</v>
      </c>
      <c r="C125" s="24"/>
      <c r="D125" s="24"/>
      <c r="E125" s="3"/>
      <c r="F125" s="24"/>
      <c r="G125" s="6"/>
      <c r="H125" s="6"/>
      <c r="I125" s="6"/>
      <c r="J125" s="6"/>
      <c r="K125" s="6"/>
      <c r="L125" s="6"/>
      <c r="M125" s="6"/>
      <c r="N125" s="24"/>
      <c r="O125" s="24"/>
      <c r="P125" s="24"/>
      <c r="Q125" s="24"/>
      <c r="R125" s="24"/>
      <c r="S125" s="24"/>
      <c r="T125" s="24"/>
      <c r="U125" s="24"/>
      <c r="V125" s="285"/>
    </row>
    <row r="126" spans="2:36" s="28" customFormat="1" ht="13.5" customHeight="1" x14ac:dyDescent="0.2">
      <c r="B126" s="12"/>
      <c r="C126" s="12"/>
      <c r="D126" s="12"/>
      <c r="E126" s="109"/>
      <c r="F126" s="12"/>
      <c r="G126" s="12"/>
      <c r="H126" s="12"/>
      <c r="I126" s="12"/>
      <c r="J126" s="12"/>
      <c r="K126" s="12"/>
      <c r="L126" s="6"/>
      <c r="M126" s="6">
        <f>+G126-I126-K126</f>
        <v>0</v>
      </c>
      <c r="N126" s="6"/>
      <c r="O126" s="6"/>
      <c r="P126" s="6"/>
      <c r="Q126" s="6"/>
      <c r="R126" s="6"/>
      <c r="S126" s="6"/>
      <c r="T126" s="6"/>
      <c r="U126" s="6">
        <f>M126-SUM(O126:S126)</f>
        <v>0</v>
      </c>
      <c r="V126" s="288"/>
    </row>
    <row r="127" spans="2:36" ht="13.5" customHeight="1" x14ac:dyDescent="0.2">
      <c r="L127" s="6"/>
      <c r="M127" s="6">
        <f>+G127-I127-K127</f>
        <v>0</v>
      </c>
      <c r="N127" s="6"/>
      <c r="O127" s="6"/>
      <c r="P127" s="6"/>
      <c r="Q127" s="6"/>
      <c r="R127" s="6"/>
      <c r="S127" s="6"/>
      <c r="U127" s="6">
        <f>M127-SUM(O127:S127)</f>
        <v>0</v>
      </c>
      <c r="V127" s="285"/>
      <c r="W127" s="12"/>
      <c r="X127" s="12"/>
      <c r="Y127" s="12"/>
      <c r="Z127" s="12"/>
      <c r="AA127" s="12"/>
      <c r="AB127" s="12"/>
      <c r="AC127" s="12"/>
      <c r="AD127" s="12"/>
      <c r="AE127" s="12"/>
      <c r="AF127" s="12"/>
      <c r="AG127" s="12"/>
      <c r="AH127" s="12"/>
      <c r="AI127" s="12"/>
      <c r="AJ127" s="12"/>
    </row>
    <row r="128" spans="2:36" ht="13.5" customHeight="1" x14ac:dyDescent="0.2">
      <c r="L128" s="6"/>
      <c r="M128" s="6">
        <f>+G128-I128-K128</f>
        <v>0</v>
      </c>
      <c r="N128" s="6"/>
      <c r="O128" s="6"/>
      <c r="P128" s="6"/>
      <c r="Q128" s="6"/>
      <c r="R128" s="6"/>
      <c r="S128" s="6"/>
      <c r="U128" s="6">
        <f>M128-SUM(O128:S128)</f>
        <v>0</v>
      </c>
      <c r="V128" s="285"/>
      <c r="W128" s="12"/>
      <c r="X128" s="12"/>
      <c r="Y128" s="12"/>
      <c r="Z128" s="12"/>
      <c r="AA128" s="12"/>
      <c r="AB128" s="12"/>
      <c r="AC128" s="12"/>
      <c r="AD128" s="12"/>
      <c r="AE128" s="12"/>
      <c r="AF128" s="12"/>
      <c r="AG128" s="12"/>
      <c r="AH128" s="12"/>
      <c r="AI128" s="12"/>
      <c r="AJ128" s="12"/>
    </row>
    <row r="129" spans="2:36" ht="13.5" customHeight="1" x14ac:dyDescent="0.2">
      <c r="L129" s="6"/>
      <c r="M129" s="6">
        <f>+G129-I129-K129</f>
        <v>0</v>
      </c>
      <c r="N129" s="6"/>
      <c r="O129" s="6"/>
      <c r="P129" s="6"/>
      <c r="Q129" s="6"/>
      <c r="R129" s="6"/>
      <c r="S129" s="6"/>
      <c r="U129" s="6">
        <f>M129-SUM(O129:S129)</f>
        <v>0</v>
      </c>
      <c r="V129" s="285"/>
      <c r="W129" s="12"/>
      <c r="X129" s="12"/>
      <c r="Y129" s="12"/>
      <c r="Z129" s="12"/>
      <c r="AA129" s="12"/>
      <c r="AB129" s="12"/>
      <c r="AC129" s="12"/>
      <c r="AD129" s="12"/>
      <c r="AE129" s="12"/>
      <c r="AF129" s="12"/>
      <c r="AG129" s="12"/>
      <c r="AH129" s="12"/>
      <c r="AI129" s="12"/>
      <c r="AJ129" s="12"/>
    </row>
    <row r="130" spans="2:36" ht="13.5" customHeight="1" x14ac:dyDescent="0.2">
      <c r="L130" s="6"/>
      <c r="M130" s="6">
        <f>+G130-I130-K130</f>
        <v>0</v>
      </c>
      <c r="N130" s="6"/>
      <c r="O130" s="6"/>
      <c r="P130" s="6"/>
      <c r="Q130" s="6"/>
      <c r="R130" s="6"/>
      <c r="S130" s="6"/>
      <c r="U130" s="6">
        <f>M130-SUM(O130:S130)</f>
        <v>0</v>
      </c>
      <c r="V130" s="285"/>
      <c r="W130" s="12"/>
      <c r="X130" s="12"/>
      <c r="Y130" s="12"/>
      <c r="Z130" s="12"/>
      <c r="AA130" s="12"/>
      <c r="AB130" s="12"/>
      <c r="AC130" s="12"/>
      <c r="AD130" s="12"/>
      <c r="AE130" s="12"/>
      <c r="AF130" s="12"/>
      <c r="AG130" s="12"/>
      <c r="AH130" s="12"/>
      <c r="AI130" s="12"/>
      <c r="AJ130" s="12"/>
    </row>
    <row r="131" spans="2:36" ht="13.5" customHeight="1" x14ac:dyDescent="0.2">
      <c r="B131" s="5"/>
      <c r="C131" s="5"/>
      <c r="D131" s="5"/>
      <c r="E131" s="3"/>
      <c r="F131" s="5"/>
      <c r="L131" s="6"/>
      <c r="N131" s="6"/>
      <c r="O131" s="5"/>
      <c r="P131" s="6"/>
      <c r="Q131" s="5"/>
      <c r="R131" s="6"/>
      <c r="S131" s="5"/>
      <c r="U131" s="5"/>
      <c r="V131" s="285"/>
      <c r="W131" s="12"/>
      <c r="X131" s="12"/>
      <c r="Y131" s="12"/>
      <c r="Z131" s="12"/>
      <c r="AA131" s="12"/>
      <c r="AB131" s="12"/>
      <c r="AC131" s="12"/>
      <c r="AD131" s="12"/>
      <c r="AE131" s="12"/>
      <c r="AF131" s="12"/>
      <c r="AG131" s="12"/>
      <c r="AH131" s="12"/>
      <c r="AI131" s="12"/>
      <c r="AJ131" s="12"/>
    </row>
    <row r="132" spans="2:36" ht="13.5" customHeight="1" x14ac:dyDescent="0.2">
      <c r="E132" s="109" t="s">
        <v>40</v>
      </c>
      <c r="G132" s="87">
        <f>SUM(G126:G131)</f>
        <v>0</v>
      </c>
      <c r="H132" s="6"/>
      <c r="I132" s="87">
        <f>SUM(I126:I131)</f>
        <v>0</v>
      </c>
      <c r="J132" s="6"/>
      <c r="K132" s="87">
        <f>SUM(K126:K131)</f>
        <v>0</v>
      </c>
      <c r="L132" s="6"/>
      <c r="M132" s="87">
        <f>SUM(M126:M131)</f>
        <v>0</v>
      </c>
      <c r="N132" s="6"/>
      <c r="O132" s="87">
        <f>SUM(O126:O131)</f>
        <v>0</v>
      </c>
      <c r="P132" s="6"/>
      <c r="Q132" s="87">
        <f>SUM(Q126:Q131)</f>
        <v>0</v>
      </c>
      <c r="R132" s="6"/>
      <c r="S132" s="87">
        <f>SUM(S126:S131)</f>
        <v>0</v>
      </c>
      <c r="U132" s="87">
        <f>SUM(U126:U131)</f>
        <v>0</v>
      </c>
      <c r="V132" s="285"/>
      <c r="W132" s="12"/>
      <c r="X132" s="12">
        <f>U132</f>
        <v>0</v>
      </c>
      <c r="Y132" s="12"/>
      <c r="Z132" s="12"/>
      <c r="AA132" s="12"/>
      <c r="AB132" s="12"/>
      <c r="AC132" s="12"/>
      <c r="AD132" s="12"/>
      <c r="AE132" s="12"/>
      <c r="AF132" s="12"/>
      <c r="AG132" s="12"/>
      <c r="AH132" s="12"/>
      <c r="AI132" s="12"/>
      <c r="AJ132" s="12"/>
    </row>
    <row r="133" spans="2:36" ht="13.5" customHeight="1" x14ac:dyDescent="0.2">
      <c r="B133" s="5"/>
      <c r="C133" s="5"/>
      <c r="D133" s="5"/>
      <c r="E133" s="3"/>
      <c r="F133" s="5"/>
      <c r="G133" s="6"/>
      <c r="H133" s="6"/>
      <c r="I133" s="6"/>
      <c r="J133" s="6"/>
      <c r="K133" s="6"/>
      <c r="L133" s="6"/>
      <c r="M133" s="6"/>
      <c r="N133" s="6"/>
      <c r="O133" s="5"/>
      <c r="P133" s="6"/>
      <c r="Q133" s="5"/>
      <c r="R133" s="6"/>
      <c r="S133" s="5"/>
      <c r="U133" s="5"/>
      <c r="V133" s="285"/>
      <c r="W133" s="12"/>
      <c r="X133" s="12"/>
      <c r="Y133" s="12"/>
      <c r="Z133" s="12"/>
      <c r="AA133" s="12"/>
      <c r="AB133" s="12"/>
      <c r="AC133" s="12"/>
      <c r="AD133" s="12"/>
      <c r="AE133" s="12"/>
      <c r="AF133" s="12"/>
      <c r="AG133" s="12"/>
      <c r="AH133" s="12"/>
      <c r="AI133" s="12"/>
      <c r="AJ133" s="12"/>
    </row>
    <row r="134" spans="2:36" ht="13.5" customHeight="1" x14ac:dyDescent="0.2">
      <c r="B134" s="24" t="s">
        <v>42</v>
      </c>
      <c r="C134" s="24"/>
      <c r="D134" s="24"/>
      <c r="E134" s="3"/>
      <c r="F134" s="24"/>
      <c r="G134" s="6"/>
      <c r="H134" s="6"/>
      <c r="I134" s="6"/>
      <c r="J134" s="6"/>
      <c r="K134" s="6"/>
      <c r="L134" s="6"/>
      <c r="M134" s="6"/>
      <c r="N134" s="24"/>
      <c r="O134" s="24"/>
      <c r="P134" s="24"/>
      <c r="Q134" s="24"/>
      <c r="R134" s="24"/>
      <c r="S134" s="24"/>
      <c r="T134" s="24"/>
      <c r="U134" s="24"/>
      <c r="V134" s="285"/>
      <c r="W134" s="12"/>
      <c r="X134" s="12"/>
      <c r="Y134" s="12"/>
      <c r="Z134" s="12"/>
      <c r="AA134" s="12"/>
      <c r="AB134" s="12"/>
      <c r="AC134" s="12"/>
      <c r="AD134" s="12"/>
      <c r="AE134" s="12"/>
      <c r="AF134" s="12"/>
      <c r="AG134" s="12"/>
      <c r="AH134" s="12"/>
      <c r="AI134" s="12"/>
      <c r="AJ134" s="12"/>
    </row>
    <row r="135" spans="2:36" s="28" customFormat="1" ht="13.5" customHeight="1" x14ac:dyDescent="0.2">
      <c r="B135" s="12"/>
      <c r="C135" s="12"/>
      <c r="D135" s="12"/>
      <c r="E135" s="109"/>
      <c r="F135" s="12"/>
      <c r="G135" s="12"/>
      <c r="H135" s="12"/>
      <c r="I135" s="12"/>
      <c r="J135" s="12"/>
      <c r="K135" s="12"/>
      <c r="L135" s="6"/>
      <c r="M135" s="6">
        <f>+G135-I135-K135</f>
        <v>0</v>
      </c>
      <c r="N135" s="6"/>
      <c r="O135" s="6"/>
      <c r="P135" s="6"/>
      <c r="Q135" s="6"/>
      <c r="R135" s="6"/>
      <c r="S135" s="6"/>
      <c r="T135" s="6"/>
      <c r="U135" s="6">
        <f>M135-SUM(O135:S135)</f>
        <v>0</v>
      </c>
      <c r="V135" s="288"/>
    </row>
    <row r="136" spans="2:36" ht="13.5" customHeight="1" x14ac:dyDescent="0.2">
      <c r="L136" s="6"/>
      <c r="M136" s="6">
        <f>+G136-I136-K136</f>
        <v>0</v>
      </c>
      <c r="N136" s="6"/>
      <c r="O136" s="6"/>
      <c r="P136" s="6"/>
      <c r="Q136" s="6"/>
      <c r="R136" s="6"/>
      <c r="S136" s="6"/>
      <c r="U136" s="6">
        <f>M136-SUM(O136:S136)</f>
        <v>0</v>
      </c>
      <c r="V136" s="285"/>
      <c r="W136" s="12"/>
      <c r="X136" s="12"/>
      <c r="Y136" s="12"/>
      <c r="Z136" s="12"/>
      <c r="AA136" s="12"/>
      <c r="AB136" s="12"/>
      <c r="AC136" s="12"/>
      <c r="AD136" s="12"/>
      <c r="AE136" s="12"/>
      <c r="AF136" s="12"/>
      <c r="AG136" s="12"/>
      <c r="AH136" s="12"/>
      <c r="AI136" s="12"/>
      <c r="AJ136" s="12"/>
    </row>
    <row r="137" spans="2:36" ht="13.5" customHeight="1" x14ac:dyDescent="0.2">
      <c r="L137" s="6"/>
      <c r="M137" s="6">
        <f>+G137-I137-K137</f>
        <v>0</v>
      </c>
      <c r="N137" s="6"/>
      <c r="O137" s="6"/>
      <c r="P137" s="6"/>
      <c r="Q137" s="6"/>
      <c r="R137" s="6"/>
      <c r="S137" s="6"/>
      <c r="U137" s="6">
        <f>M137-SUM(O137:S137)</f>
        <v>0</v>
      </c>
      <c r="V137" s="285"/>
      <c r="W137" s="12"/>
      <c r="X137" s="12"/>
      <c r="Y137" s="12"/>
      <c r="Z137" s="12"/>
      <c r="AA137" s="12"/>
      <c r="AB137" s="12"/>
      <c r="AC137" s="12"/>
      <c r="AD137" s="12"/>
      <c r="AE137" s="12"/>
      <c r="AF137" s="12"/>
      <c r="AG137" s="12"/>
      <c r="AH137" s="12"/>
      <c r="AI137" s="12"/>
      <c r="AJ137" s="12"/>
    </row>
    <row r="138" spans="2:36" ht="13.5" customHeight="1" x14ac:dyDescent="0.2">
      <c r="L138" s="6"/>
      <c r="M138" s="6">
        <f>+G138-I138-K138</f>
        <v>0</v>
      </c>
      <c r="N138" s="6"/>
      <c r="O138" s="6"/>
      <c r="P138" s="6"/>
      <c r="Q138" s="6"/>
      <c r="R138" s="6"/>
      <c r="S138" s="6"/>
      <c r="U138" s="6">
        <f>M138-SUM(O138:S138)</f>
        <v>0</v>
      </c>
      <c r="V138" s="285"/>
      <c r="W138" s="12"/>
      <c r="X138" s="12"/>
      <c r="Y138" s="12"/>
      <c r="Z138" s="12"/>
      <c r="AA138" s="12"/>
      <c r="AB138" s="12"/>
      <c r="AC138" s="12"/>
      <c r="AD138" s="12"/>
      <c r="AE138" s="12"/>
      <c r="AF138" s="12"/>
      <c r="AG138" s="12"/>
      <c r="AH138" s="12"/>
      <c r="AI138" s="12"/>
      <c r="AJ138" s="12"/>
    </row>
    <row r="139" spans="2:36" ht="13.5" customHeight="1" x14ac:dyDescent="0.2">
      <c r="L139" s="6"/>
      <c r="M139" s="6">
        <f>+G139-I139-K139</f>
        <v>0</v>
      </c>
      <c r="N139" s="6"/>
      <c r="O139" s="6"/>
      <c r="P139" s="6"/>
      <c r="Q139" s="6"/>
      <c r="R139" s="6"/>
      <c r="S139" s="6"/>
      <c r="U139" s="6">
        <f>M139-SUM(O139:S139)</f>
        <v>0</v>
      </c>
      <c r="V139" s="285"/>
      <c r="W139" s="12"/>
      <c r="X139" s="12"/>
      <c r="Y139" s="12"/>
      <c r="Z139" s="12"/>
      <c r="AA139" s="12"/>
      <c r="AB139" s="12"/>
      <c r="AC139" s="12"/>
      <c r="AD139" s="12"/>
      <c r="AE139" s="12"/>
      <c r="AF139" s="12"/>
      <c r="AG139" s="12"/>
      <c r="AH139" s="12"/>
      <c r="AI139" s="12"/>
      <c r="AJ139" s="12"/>
    </row>
    <row r="140" spans="2:36" ht="13.5" customHeight="1" x14ac:dyDescent="0.2">
      <c r="B140" s="5"/>
      <c r="C140" s="5"/>
      <c r="D140" s="5"/>
      <c r="E140" s="3"/>
      <c r="F140" s="5"/>
      <c r="L140" s="6"/>
      <c r="N140" s="6"/>
      <c r="O140" s="5"/>
      <c r="P140" s="6"/>
      <c r="Q140" s="5"/>
      <c r="R140" s="6"/>
      <c r="S140" s="5"/>
      <c r="U140" s="5"/>
      <c r="V140" s="285"/>
      <c r="W140" s="12"/>
      <c r="X140" s="12"/>
      <c r="Y140" s="12"/>
      <c r="Z140" s="12"/>
      <c r="AA140" s="12"/>
      <c r="AB140" s="12"/>
      <c r="AC140" s="12"/>
      <c r="AD140" s="12"/>
      <c r="AE140" s="12"/>
      <c r="AF140" s="12"/>
      <c r="AG140" s="12"/>
      <c r="AH140" s="12"/>
      <c r="AI140" s="12"/>
      <c r="AJ140" s="12"/>
    </row>
    <row r="141" spans="2:36" ht="13.5" customHeight="1" x14ac:dyDescent="0.2">
      <c r="E141" s="109" t="s">
        <v>40</v>
      </c>
      <c r="G141" s="87">
        <f>SUM(G135:G140)</f>
        <v>0</v>
      </c>
      <c r="H141" s="6"/>
      <c r="I141" s="87">
        <f>SUM(I135:I140)</f>
        <v>0</v>
      </c>
      <c r="J141" s="6"/>
      <c r="K141" s="87">
        <f>SUM(K135:K140)</f>
        <v>0</v>
      </c>
      <c r="L141" s="6"/>
      <c r="M141" s="87">
        <f>SUM(M135:M140)</f>
        <v>0</v>
      </c>
      <c r="N141" s="6"/>
      <c r="O141" s="87">
        <f>SUM(O135:O140)</f>
        <v>0</v>
      </c>
      <c r="P141" s="6"/>
      <c r="Q141" s="87">
        <f>SUM(Q135:Q140)</f>
        <v>0</v>
      </c>
      <c r="R141" s="6"/>
      <c r="S141" s="87">
        <f>SUM(S135:S140)</f>
        <v>0</v>
      </c>
      <c r="U141" s="87">
        <f>SUM(U135:U140)</f>
        <v>0</v>
      </c>
      <c r="V141" s="285"/>
      <c r="W141" s="12"/>
      <c r="X141" s="12">
        <f>U141</f>
        <v>0</v>
      </c>
      <c r="Y141" s="12"/>
      <c r="Z141" s="12"/>
      <c r="AA141" s="12"/>
      <c r="AB141" s="12"/>
      <c r="AC141" s="12"/>
      <c r="AD141" s="12"/>
      <c r="AE141" s="12"/>
      <c r="AF141" s="12"/>
      <c r="AG141" s="12"/>
      <c r="AH141" s="12"/>
      <c r="AI141" s="12"/>
      <c r="AJ141" s="12"/>
    </row>
    <row r="142" spans="2:36" ht="13.5" customHeight="1" x14ac:dyDescent="0.2">
      <c r="B142" s="5"/>
      <c r="C142" s="5"/>
      <c r="D142" s="5"/>
      <c r="E142" s="3"/>
      <c r="F142" s="5"/>
      <c r="G142" s="6"/>
      <c r="H142" s="6"/>
      <c r="I142" s="6"/>
      <c r="J142" s="6"/>
      <c r="K142" s="6"/>
      <c r="L142" s="6"/>
      <c r="M142" s="6"/>
      <c r="N142" s="6"/>
      <c r="O142" s="5"/>
      <c r="P142" s="6"/>
      <c r="Q142" s="5"/>
      <c r="R142" s="6"/>
      <c r="S142" s="5"/>
      <c r="U142" s="5"/>
      <c r="V142" s="285"/>
      <c r="W142" s="12"/>
      <c r="X142" s="12"/>
      <c r="Y142" s="12"/>
      <c r="Z142" s="12"/>
      <c r="AA142" s="12"/>
      <c r="AB142" s="12"/>
      <c r="AC142" s="12"/>
      <c r="AD142" s="12"/>
      <c r="AE142" s="12"/>
      <c r="AF142" s="12"/>
      <c r="AG142" s="12"/>
      <c r="AH142" s="12"/>
      <c r="AI142" s="12"/>
      <c r="AJ142" s="12"/>
    </row>
    <row r="143" spans="2:36" ht="13.5" customHeight="1" x14ac:dyDescent="0.2">
      <c r="B143" s="24" t="s">
        <v>149</v>
      </c>
      <c r="C143" s="24"/>
      <c r="D143" s="24"/>
      <c r="E143" s="3"/>
      <c r="F143" s="24"/>
      <c r="L143" s="6"/>
      <c r="N143" s="24"/>
      <c r="O143" s="24"/>
      <c r="P143" s="24"/>
      <c r="Q143" s="24"/>
      <c r="R143" s="24"/>
      <c r="S143" s="24"/>
      <c r="T143" s="24"/>
      <c r="U143" s="24"/>
      <c r="V143" s="285"/>
    </row>
    <row r="144" spans="2:36" s="28" customFormat="1" ht="13.5" customHeight="1" x14ac:dyDescent="0.2">
      <c r="B144" s="12"/>
      <c r="C144" s="12"/>
      <c r="D144" s="12"/>
      <c r="E144" s="109"/>
      <c r="F144" s="12"/>
      <c r="G144" s="6"/>
      <c r="H144" s="6"/>
      <c r="I144" s="6"/>
      <c r="J144" s="6"/>
      <c r="K144" s="6"/>
      <c r="L144" s="6"/>
      <c r="M144" s="6">
        <f>+G144-I144-K144</f>
        <v>0</v>
      </c>
      <c r="N144" s="6"/>
      <c r="O144" s="6"/>
      <c r="P144" s="6"/>
      <c r="Q144" s="6"/>
      <c r="R144" s="6"/>
      <c r="S144" s="6"/>
      <c r="T144" s="6"/>
      <c r="U144" s="6">
        <f>M144-SUM(O144:S144)</f>
        <v>0</v>
      </c>
      <c r="V144" s="288"/>
    </row>
    <row r="145" spans="2:36" ht="13.5" customHeight="1" x14ac:dyDescent="0.2">
      <c r="G145" s="6"/>
      <c r="H145" s="6"/>
      <c r="I145" s="6"/>
      <c r="J145" s="6"/>
      <c r="K145" s="6"/>
      <c r="L145" s="6"/>
      <c r="M145" s="6">
        <f>+G145-I145-K145</f>
        <v>0</v>
      </c>
      <c r="N145" s="6"/>
      <c r="O145" s="6"/>
      <c r="P145" s="6"/>
      <c r="Q145" s="6"/>
      <c r="R145" s="6"/>
      <c r="S145" s="6"/>
      <c r="U145" s="6">
        <f>M145-SUM(O145:S145)</f>
        <v>0</v>
      </c>
      <c r="V145" s="285"/>
      <c r="W145" s="12"/>
      <c r="X145" s="12"/>
      <c r="Y145" s="12"/>
      <c r="Z145" s="12"/>
      <c r="AA145" s="12"/>
      <c r="AB145" s="12"/>
      <c r="AC145" s="12"/>
      <c r="AD145" s="12"/>
      <c r="AE145" s="12"/>
      <c r="AF145" s="12"/>
      <c r="AG145" s="12"/>
      <c r="AH145" s="12"/>
      <c r="AI145" s="12"/>
      <c r="AJ145" s="12"/>
    </row>
    <row r="146" spans="2:36" ht="13.5" customHeight="1" x14ac:dyDescent="0.2">
      <c r="G146" s="6"/>
      <c r="H146" s="6"/>
      <c r="I146" s="6"/>
      <c r="J146" s="6"/>
      <c r="K146" s="6"/>
      <c r="L146" s="6"/>
      <c r="M146" s="6">
        <f>+G146-I146-K146</f>
        <v>0</v>
      </c>
      <c r="N146" s="6"/>
      <c r="O146" s="6"/>
      <c r="P146" s="6"/>
      <c r="Q146" s="6"/>
      <c r="R146" s="6"/>
      <c r="S146" s="6"/>
      <c r="U146" s="6">
        <f>M146-SUM(O146:S146)</f>
        <v>0</v>
      </c>
      <c r="V146" s="285"/>
      <c r="W146" s="12"/>
      <c r="X146" s="12"/>
      <c r="Y146" s="12"/>
      <c r="Z146" s="12"/>
      <c r="AA146" s="12"/>
      <c r="AB146" s="12"/>
      <c r="AC146" s="12"/>
      <c r="AD146" s="12"/>
      <c r="AE146" s="12"/>
      <c r="AF146" s="12"/>
      <c r="AG146" s="12"/>
      <c r="AH146" s="12"/>
      <c r="AI146" s="12"/>
      <c r="AJ146" s="12"/>
    </row>
    <row r="147" spans="2:36" ht="13.5" customHeight="1" x14ac:dyDescent="0.2">
      <c r="G147" s="6"/>
      <c r="H147" s="6"/>
      <c r="I147" s="6"/>
      <c r="J147" s="6"/>
      <c r="K147" s="6"/>
      <c r="L147" s="6"/>
      <c r="M147" s="6">
        <f>+G147-I147-K147</f>
        <v>0</v>
      </c>
      <c r="N147" s="6"/>
      <c r="O147" s="6"/>
      <c r="P147" s="6"/>
      <c r="Q147" s="6"/>
      <c r="R147" s="6"/>
      <c r="S147" s="6"/>
      <c r="U147" s="6">
        <f>M147-SUM(O147:S147)</f>
        <v>0</v>
      </c>
      <c r="V147" s="285"/>
      <c r="W147" s="12"/>
      <c r="X147" s="12"/>
      <c r="Y147" s="12"/>
      <c r="Z147" s="12"/>
      <c r="AA147" s="12"/>
      <c r="AB147" s="12"/>
      <c r="AC147" s="12"/>
      <c r="AD147" s="12"/>
      <c r="AE147" s="12"/>
      <c r="AF147" s="12"/>
      <c r="AG147" s="12"/>
      <c r="AH147" s="12"/>
      <c r="AI147" s="12"/>
      <c r="AJ147" s="12"/>
    </row>
    <row r="148" spans="2:36" ht="13.5" customHeight="1" x14ac:dyDescent="0.2">
      <c r="B148" s="5"/>
      <c r="C148" s="5"/>
      <c r="D148" s="5"/>
      <c r="E148" s="3"/>
      <c r="F148" s="5"/>
      <c r="G148" s="6"/>
      <c r="H148" s="6"/>
      <c r="I148" s="6"/>
      <c r="J148" s="6"/>
      <c r="K148" s="6"/>
      <c r="L148" s="6"/>
      <c r="M148" s="6"/>
      <c r="N148" s="6"/>
      <c r="O148" s="5"/>
      <c r="P148" s="6"/>
      <c r="Q148" s="5"/>
      <c r="R148" s="6"/>
      <c r="S148" s="5"/>
      <c r="U148" s="5"/>
      <c r="V148" s="285"/>
      <c r="W148" s="12"/>
      <c r="X148" s="12"/>
      <c r="Y148" s="12"/>
      <c r="Z148" s="12"/>
      <c r="AA148" s="12"/>
      <c r="AB148" s="12"/>
      <c r="AC148" s="12"/>
      <c r="AD148" s="12"/>
      <c r="AE148" s="12"/>
      <c r="AF148" s="12"/>
      <c r="AG148" s="12"/>
      <c r="AH148" s="12"/>
      <c r="AI148" s="12"/>
      <c r="AJ148" s="12"/>
    </row>
    <row r="149" spans="2:36" ht="13.5" customHeight="1" x14ac:dyDescent="0.2">
      <c r="E149" s="109" t="s">
        <v>40</v>
      </c>
      <c r="G149" s="87">
        <f>SUM(G144:G148)</f>
        <v>0</v>
      </c>
      <c r="H149" s="6"/>
      <c r="I149" s="87">
        <f>SUM(I144:I148)</f>
        <v>0</v>
      </c>
      <c r="J149" s="6"/>
      <c r="K149" s="87">
        <f>SUM(K144:K148)</f>
        <v>0</v>
      </c>
      <c r="L149" s="6"/>
      <c r="M149" s="87">
        <f>SUM(M144:M148)</f>
        <v>0</v>
      </c>
      <c r="N149" s="6"/>
      <c r="O149" s="87">
        <f>SUM(O144:O148)</f>
        <v>0</v>
      </c>
      <c r="P149" s="6"/>
      <c r="Q149" s="87">
        <f>SUM(Q144:Q148)</f>
        <v>0</v>
      </c>
      <c r="R149" s="6"/>
      <c r="S149" s="87">
        <f>SUM(S144:S148)</f>
        <v>0</v>
      </c>
      <c r="U149" s="87">
        <f>SUM(U144:U148)</f>
        <v>0</v>
      </c>
      <c r="V149" s="285"/>
      <c r="W149" s="12"/>
      <c r="X149" s="12">
        <f>U149</f>
        <v>0</v>
      </c>
      <c r="Y149" s="12"/>
      <c r="Z149" s="12"/>
      <c r="AA149" s="12"/>
      <c r="AB149" s="12"/>
      <c r="AC149" s="12"/>
      <c r="AD149" s="12"/>
      <c r="AE149" s="12"/>
      <c r="AF149" s="12"/>
      <c r="AG149" s="12"/>
      <c r="AH149" s="12"/>
      <c r="AI149" s="12"/>
      <c r="AJ149" s="12"/>
    </row>
    <row r="150" spans="2:36" ht="13.5" customHeight="1" x14ac:dyDescent="0.2">
      <c r="B150" s="5"/>
      <c r="C150" s="5"/>
      <c r="D150" s="5"/>
      <c r="E150" s="3"/>
      <c r="F150" s="5"/>
      <c r="G150" s="6"/>
      <c r="H150" s="6"/>
      <c r="I150" s="6"/>
      <c r="J150" s="6"/>
      <c r="K150" s="6"/>
      <c r="L150" s="6"/>
      <c r="M150" s="6"/>
      <c r="N150" s="6"/>
      <c r="O150" s="5"/>
      <c r="P150" s="6"/>
      <c r="Q150" s="5"/>
      <c r="R150" s="6"/>
      <c r="S150" s="5"/>
      <c r="U150" s="5"/>
      <c r="V150" s="285"/>
      <c r="W150" s="12"/>
      <c r="X150" s="12"/>
      <c r="Y150" s="12"/>
      <c r="Z150" s="12"/>
      <c r="AA150" s="12"/>
      <c r="AB150" s="12"/>
      <c r="AC150" s="12"/>
      <c r="AD150" s="12"/>
      <c r="AE150" s="12"/>
      <c r="AF150" s="12"/>
      <c r="AG150" s="12"/>
      <c r="AH150" s="12"/>
      <c r="AI150" s="12"/>
      <c r="AJ150" s="12"/>
    </row>
    <row r="151" spans="2:36" ht="13.5" customHeight="1" x14ac:dyDescent="0.2">
      <c r="B151" s="24" t="s">
        <v>46</v>
      </c>
      <c r="C151" s="24"/>
      <c r="D151" s="24"/>
      <c r="E151" s="3"/>
      <c r="F151" s="24"/>
      <c r="G151" s="6"/>
      <c r="H151" s="6"/>
      <c r="I151" s="6"/>
      <c r="J151" s="6"/>
      <c r="K151" s="6"/>
      <c r="L151" s="6"/>
      <c r="M151" s="6"/>
      <c r="N151" s="24"/>
      <c r="O151" s="24"/>
      <c r="P151" s="24"/>
      <c r="Q151" s="24"/>
      <c r="R151" s="24"/>
      <c r="S151" s="24"/>
      <c r="T151" s="24"/>
      <c r="U151" s="24"/>
      <c r="V151" s="285"/>
      <c r="W151" s="12"/>
      <c r="X151" s="12"/>
      <c r="Y151" s="12"/>
      <c r="Z151" s="12"/>
      <c r="AA151" s="12"/>
      <c r="AB151" s="12"/>
      <c r="AC151" s="12"/>
      <c r="AD151" s="12"/>
      <c r="AE151" s="12"/>
      <c r="AF151" s="12"/>
      <c r="AG151" s="12"/>
      <c r="AH151" s="12"/>
      <c r="AI151" s="12"/>
      <c r="AJ151" s="12"/>
    </row>
    <row r="152" spans="2:36" s="28" customFormat="1" ht="13.5" customHeight="1" x14ac:dyDescent="0.2">
      <c r="E152" s="109"/>
      <c r="G152" s="12"/>
      <c r="H152" s="12"/>
      <c r="I152" s="12"/>
      <c r="J152" s="12"/>
      <c r="K152" s="12"/>
      <c r="L152" s="6"/>
      <c r="M152" s="6">
        <f>+G152-I152-K152</f>
        <v>0</v>
      </c>
      <c r="N152" s="6"/>
      <c r="O152" s="6"/>
      <c r="P152" s="6"/>
      <c r="Q152" s="6"/>
      <c r="R152" s="6"/>
      <c r="S152" s="6"/>
      <c r="T152" s="6"/>
      <c r="U152" s="6">
        <f>M152-SUM(O152:S152)</f>
        <v>0</v>
      </c>
      <c r="V152" s="288"/>
    </row>
    <row r="153" spans="2:36" ht="13.5" customHeight="1" x14ac:dyDescent="0.2">
      <c r="L153" s="6"/>
      <c r="M153" s="6">
        <f>+G153-I153-K153</f>
        <v>0</v>
      </c>
      <c r="N153" s="6"/>
      <c r="O153" s="6"/>
      <c r="P153" s="6"/>
      <c r="Q153" s="6"/>
      <c r="R153" s="6"/>
      <c r="S153" s="6"/>
      <c r="U153" s="6">
        <f>M153-SUM(O153:S153)</f>
        <v>0</v>
      </c>
      <c r="V153" s="285"/>
      <c r="W153" s="12"/>
      <c r="X153" s="12"/>
      <c r="Y153" s="12"/>
      <c r="Z153" s="12"/>
      <c r="AA153" s="12"/>
      <c r="AB153" s="12"/>
      <c r="AC153" s="12"/>
      <c r="AD153" s="12"/>
      <c r="AE153" s="12"/>
      <c r="AF153" s="12"/>
      <c r="AG153" s="12"/>
      <c r="AH153" s="12"/>
      <c r="AI153" s="12"/>
      <c r="AJ153" s="12"/>
    </row>
    <row r="154" spans="2:36" ht="13.5" customHeight="1" x14ac:dyDescent="0.2">
      <c r="L154" s="6"/>
      <c r="M154" s="6">
        <f>+G154-I154-K154</f>
        <v>0</v>
      </c>
      <c r="N154" s="6"/>
      <c r="O154" s="6"/>
      <c r="P154" s="6"/>
      <c r="Q154" s="6"/>
      <c r="R154" s="6"/>
      <c r="S154" s="6"/>
      <c r="U154" s="6">
        <f>M154-SUM(O154:S154)</f>
        <v>0</v>
      </c>
      <c r="V154" s="285"/>
      <c r="W154" s="12"/>
      <c r="X154" s="12"/>
      <c r="Y154" s="12"/>
      <c r="Z154" s="12"/>
      <c r="AA154" s="12"/>
      <c r="AB154" s="12"/>
      <c r="AC154" s="12"/>
      <c r="AD154" s="12"/>
      <c r="AE154" s="12"/>
      <c r="AF154" s="12"/>
      <c r="AG154" s="12"/>
      <c r="AH154" s="12"/>
      <c r="AI154" s="12"/>
      <c r="AJ154" s="12"/>
    </row>
    <row r="155" spans="2:36" ht="13.5" customHeight="1" x14ac:dyDescent="0.2">
      <c r="L155" s="6"/>
      <c r="M155" s="6">
        <f>+G155-I155-K155</f>
        <v>0</v>
      </c>
      <c r="N155" s="6"/>
      <c r="O155" s="6"/>
      <c r="P155" s="6"/>
      <c r="Q155" s="6"/>
      <c r="R155" s="6"/>
      <c r="S155" s="6"/>
      <c r="U155" s="6">
        <f>M155-SUM(O155:S155)</f>
        <v>0</v>
      </c>
      <c r="V155" s="285"/>
      <c r="W155" s="12"/>
      <c r="X155" s="12"/>
      <c r="Y155" s="12"/>
      <c r="Z155" s="12"/>
      <c r="AA155" s="12"/>
      <c r="AB155" s="12"/>
      <c r="AC155" s="12"/>
      <c r="AD155" s="12"/>
      <c r="AE155" s="12"/>
      <c r="AF155" s="12"/>
      <c r="AG155" s="12"/>
      <c r="AH155" s="12"/>
      <c r="AI155" s="12"/>
      <c r="AJ155" s="12"/>
    </row>
    <row r="156" spans="2:36" ht="13.5" customHeight="1" x14ac:dyDescent="0.2">
      <c r="L156" s="6"/>
      <c r="M156" s="6">
        <f>+G156-I156-K156</f>
        <v>0</v>
      </c>
      <c r="N156" s="6"/>
      <c r="O156" s="6"/>
      <c r="P156" s="6"/>
      <c r="Q156" s="6"/>
      <c r="R156" s="6"/>
      <c r="S156" s="6"/>
      <c r="U156" s="6">
        <f>M156-SUM(O156:S156)</f>
        <v>0</v>
      </c>
      <c r="V156" s="285"/>
      <c r="W156" s="12"/>
      <c r="X156" s="12"/>
      <c r="Y156" s="12"/>
      <c r="Z156" s="12"/>
      <c r="AA156" s="12"/>
      <c r="AB156" s="12"/>
      <c r="AC156" s="12"/>
      <c r="AD156" s="12"/>
      <c r="AE156" s="12"/>
      <c r="AF156" s="12"/>
      <c r="AG156" s="12"/>
      <c r="AH156" s="12"/>
      <c r="AI156" s="12"/>
      <c r="AJ156" s="12"/>
    </row>
    <row r="157" spans="2:36" ht="13.5" customHeight="1" x14ac:dyDescent="0.2">
      <c r="L157" s="6"/>
      <c r="N157" s="6"/>
      <c r="O157" s="5"/>
      <c r="P157" s="6"/>
      <c r="Q157" s="5"/>
      <c r="R157" s="6"/>
      <c r="S157" s="5"/>
      <c r="U157" s="5"/>
      <c r="V157" s="285"/>
      <c r="W157" s="12"/>
      <c r="X157" s="12"/>
      <c r="Y157" s="12"/>
      <c r="Z157" s="12"/>
      <c r="AA157" s="12"/>
      <c r="AB157" s="12"/>
      <c r="AC157" s="12"/>
      <c r="AD157" s="12"/>
      <c r="AE157" s="12"/>
      <c r="AF157" s="12"/>
      <c r="AG157" s="12"/>
      <c r="AH157" s="12"/>
      <c r="AI157" s="12"/>
      <c r="AJ157" s="12"/>
    </row>
    <row r="158" spans="2:36" ht="13.5" customHeight="1" x14ac:dyDescent="0.2">
      <c r="B158" s="5"/>
      <c r="C158" s="5"/>
      <c r="E158" s="109" t="s">
        <v>40</v>
      </c>
      <c r="G158" s="87">
        <f>SUM(G152:G157)</f>
        <v>0</v>
      </c>
      <c r="H158" s="6"/>
      <c r="I158" s="87">
        <f>SUM(I152:I157)</f>
        <v>0</v>
      </c>
      <c r="J158" s="6"/>
      <c r="K158" s="87">
        <f>SUM(K152:K157)</f>
        <v>0</v>
      </c>
      <c r="L158" s="6"/>
      <c r="M158" s="87">
        <f>SUM(M152:M157)</f>
        <v>0</v>
      </c>
      <c r="N158" s="6"/>
      <c r="O158" s="87">
        <f>SUM(O152:O157)</f>
        <v>0</v>
      </c>
      <c r="P158" s="6"/>
      <c r="Q158" s="87">
        <f>SUM(Q152:Q157)</f>
        <v>0</v>
      </c>
      <c r="R158" s="6"/>
      <c r="S158" s="87">
        <f>SUM(S152:S157)</f>
        <v>0</v>
      </c>
      <c r="U158" s="87">
        <f>SUM(U152:U157)</f>
        <v>0</v>
      </c>
      <c r="V158" s="285"/>
      <c r="W158" s="12"/>
      <c r="X158" s="12">
        <f>U158</f>
        <v>0</v>
      </c>
      <c r="Y158" s="12"/>
      <c r="Z158" s="12"/>
      <c r="AA158" s="12"/>
      <c r="AB158" s="12"/>
      <c r="AC158" s="12"/>
      <c r="AD158" s="12"/>
      <c r="AE158" s="12"/>
      <c r="AF158" s="12"/>
      <c r="AG158" s="12"/>
      <c r="AH158" s="12"/>
      <c r="AI158" s="12"/>
      <c r="AJ158" s="12"/>
    </row>
    <row r="159" spans="2:36" ht="13.5" customHeight="1" x14ac:dyDescent="0.2">
      <c r="B159" s="5"/>
      <c r="C159" s="5"/>
      <c r="G159" s="6"/>
      <c r="H159" s="6"/>
      <c r="I159" s="6"/>
      <c r="J159" s="6"/>
      <c r="K159" s="6"/>
      <c r="L159" s="6"/>
      <c r="M159" s="6"/>
      <c r="N159" s="6"/>
      <c r="O159" s="103"/>
      <c r="P159" s="6"/>
      <c r="Q159" s="103"/>
      <c r="R159" s="6"/>
      <c r="S159" s="103"/>
      <c r="U159" s="103"/>
      <c r="V159" s="285"/>
      <c r="W159" s="12"/>
      <c r="X159" s="12"/>
      <c r="Y159" s="12"/>
      <c r="Z159" s="12"/>
      <c r="AA159" s="12"/>
      <c r="AB159" s="12"/>
      <c r="AC159" s="12"/>
      <c r="AD159" s="12"/>
      <c r="AE159" s="12"/>
      <c r="AF159" s="12"/>
      <c r="AG159" s="12"/>
      <c r="AH159" s="12"/>
      <c r="AI159" s="12"/>
      <c r="AJ159" s="12"/>
    </row>
    <row r="160" spans="2:36" ht="13.5" customHeight="1" x14ac:dyDescent="0.2">
      <c r="B160" s="24" t="s">
        <v>135</v>
      </c>
      <c r="C160" s="24"/>
      <c r="D160" s="24"/>
      <c r="E160" s="3"/>
      <c r="F160" s="24"/>
      <c r="G160" s="6"/>
      <c r="H160" s="6"/>
      <c r="I160" s="6"/>
      <c r="J160" s="6"/>
      <c r="K160" s="6"/>
      <c r="L160" s="6"/>
      <c r="M160" s="6"/>
      <c r="N160" s="24"/>
      <c r="O160" s="24"/>
      <c r="P160" s="24"/>
      <c r="Q160" s="24"/>
      <c r="R160" s="24"/>
      <c r="S160" s="24"/>
      <c r="T160" s="24"/>
      <c r="U160" s="24"/>
      <c r="V160" s="285"/>
      <c r="W160" s="12"/>
      <c r="X160" s="12"/>
      <c r="Y160" s="12"/>
      <c r="Z160" s="12"/>
      <c r="AA160" s="12"/>
      <c r="AB160" s="12"/>
      <c r="AC160" s="12"/>
      <c r="AD160" s="12"/>
      <c r="AE160" s="12"/>
      <c r="AF160" s="12"/>
      <c r="AG160" s="12"/>
      <c r="AH160" s="12"/>
      <c r="AI160" s="12"/>
      <c r="AJ160" s="12"/>
    </row>
    <row r="161" spans="2:36" s="28" customFormat="1" ht="13.15" customHeight="1" x14ac:dyDescent="0.2">
      <c r="E161" s="109"/>
      <c r="G161" s="12"/>
      <c r="H161" s="12"/>
      <c r="I161" s="12"/>
      <c r="J161" s="12"/>
      <c r="K161" s="12"/>
      <c r="L161" s="6"/>
      <c r="M161" s="6">
        <f>+G161-I161-K161</f>
        <v>0</v>
      </c>
      <c r="N161" s="6"/>
      <c r="O161" s="6"/>
      <c r="P161" s="6"/>
      <c r="Q161" s="6"/>
      <c r="R161" s="6"/>
      <c r="S161" s="6"/>
      <c r="T161" s="6"/>
      <c r="U161" s="6">
        <f>M161-SUM(O161:S161)</f>
        <v>0</v>
      </c>
      <c r="V161" s="288"/>
    </row>
    <row r="162" spans="2:36" ht="13.15" customHeight="1" x14ac:dyDescent="0.2">
      <c r="L162" s="6"/>
      <c r="M162" s="6">
        <f>+G162-I162-K162</f>
        <v>0</v>
      </c>
      <c r="N162" s="6"/>
      <c r="O162" s="6"/>
      <c r="P162" s="6"/>
      <c r="Q162" s="6"/>
      <c r="R162" s="6"/>
      <c r="S162" s="6"/>
      <c r="U162" s="6">
        <f>M162-SUM(O162:S162)</f>
        <v>0</v>
      </c>
      <c r="V162" s="285"/>
      <c r="W162" s="12"/>
      <c r="X162" s="12"/>
      <c r="Y162" s="12"/>
      <c r="Z162" s="12"/>
      <c r="AA162" s="12"/>
      <c r="AB162" s="12"/>
      <c r="AC162" s="12"/>
      <c r="AD162" s="12"/>
      <c r="AE162" s="12"/>
      <c r="AF162" s="12"/>
      <c r="AG162" s="12"/>
      <c r="AH162" s="12"/>
      <c r="AI162" s="12"/>
      <c r="AJ162" s="12"/>
    </row>
    <row r="163" spans="2:36" ht="13.5" customHeight="1" x14ac:dyDescent="0.2">
      <c r="L163" s="6"/>
      <c r="M163" s="6">
        <f>+G163-I163-K163</f>
        <v>0</v>
      </c>
      <c r="N163" s="6"/>
      <c r="O163" s="6"/>
      <c r="P163" s="6"/>
      <c r="Q163" s="6"/>
      <c r="R163" s="6"/>
      <c r="S163" s="6"/>
      <c r="U163" s="6">
        <f>M163-SUM(O163:S163)</f>
        <v>0</v>
      </c>
      <c r="V163" s="285"/>
      <c r="W163" s="12"/>
      <c r="X163" s="12"/>
      <c r="Y163" s="12"/>
      <c r="Z163" s="12"/>
      <c r="AA163" s="12"/>
      <c r="AB163" s="12"/>
      <c r="AC163" s="12"/>
      <c r="AD163" s="12"/>
      <c r="AE163" s="12"/>
      <c r="AF163" s="12"/>
      <c r="AG163" s="12"/>
      <c r="AH163" s="12"/>
      <c r="AI163" s="12"/>
      <c r="AJ163" s="12"/>
    </row>
    <row r="164" spans="2:36" ht="13.5" customHeight="1" x14ac:dyDescent="0.2">
      <c r="L164" s="6"/>
      <c r="M164" s="6">
        <f>+G164-I164-K164</f>
        <v>0</v>
      </c>
      <c r="N164" s="6"/>
      <c r="O164" s="6"/>
      <c r="P164" s="6"/>
      <c r="Q164" s="6"/>
      <c r="R164" s="6"/>
      <c r="S164" s="6"/>
      <c r="U164" s="6">
        <f>M164-SUM(O164:S164)</f>
        <v>0</v>
      </c>
      <c r="V164" s="285"/>
      <c r="W164" s="12"/>
      <c r="X164" s="12"/>
      <c r="Y164" s="12"/>
      <c r="Z164" s="12"/>
      <c r="AA164" s="12"/>
      <c r="AB164" s="12"/>
      <c r="AC164" s="12"/>
      <c r="AD164" s="12"/>
      <c r="AE164" s="12"/>
      <c r="AF164" s="12"/>
      <c r="AG164" s="12"/>
      <c r="AH164" s="12"/>
      <c r="AI164" s="12"/>
      <c r="AJ164" s="12"/>
    </row>
    <row r="165" spans="2:36" ht="13.5" customHeight="1" x14ac:dyDescent="0.2">
      <c r="L165" s="6"/>
      <c r="N165" s="6"/>
      <c r="O165" s="5"/>
      <c r="P165" s="6"/>
      <c r="Q165" s="5"/>
      <c r="R165" s="6"/>
      <c r="S165" s="5"/>
      <c r="U165" s="5"/>
      <c r="V165" s="285"/>
      <c r="W165" s="12"/>
      <c r="X165" s="12"/>
      <c r="Y165" s="12"/>
      <c r="Z165" s="12"/>
      <c r="AA165" s="12"/>
      <c r="AB165" s="12"/>
      <c r="AC165" s="12"/>
      <c r="AD165" s="12"/>
      <c r="AE165" s="12"/>
      <c r="AF165" s="12"/>
      <c r="AG165" s="12"/>
      <c r="AH165" s="12"/>
      <c r="AI165" s="12"/>
      <c r="AJ165" s="12"/>
    </row>
    <row r="166" spans="2:36" ht="13.5" customHeight="1" x14ac:dyDescent="0.2">
      <c r="B166" s="5"/>
      <c r="C166" s="5"/>
      <c r="E166" s="109" t="s">
        <v>40</v>
      </c>
      <c r="G166" s="87">
        <f>SUM(G161:G165)</f>
        <v>0</v>
      </c>
      <c r="H166" s="6"/>
      <c r="I166" s="87">
        <f>SUM(I161:I165)</f>
        <v>0</v>
      </c>
      <c r="J166" s="6"/>
      <c r="K166" s="87">
        <f>SUM(K161:K165)</f>
        <v>0</v>
      </c>
      <c r="L166" s="6"/>
      <c r="M166" s="87">
        <f>SUM(M161:M165)</f>
        <v>0</v>
      </c>
      <c r="N166" s="6"/>
      <c r="O166" s="87">
        <f>SUM(O161:O165)</f>
        <v>0</v>
      </c>
      <c r="P166" s="6"/>
      <c r="Q166" s="87">
        <f>SUM(Q161:Q165)</f>
        <v>0</v>
      </c>
      <c r="R166" s="6"/>
      <c r="S166" s="87">
        <f>SUM(S161:S165)</f>
        <v>0</v>
      </c>
      <c r="U166" s="87">
        <f>SUM(U161:U165)</f>
        <v>0</v>
      </c>
      <c r="V166" s="285"/>
      <c r="W166" s="12"/>
      <c r="X166" s="12">
        <f>U166</f>
        <v>0</v>
      </c>
      <c r="Y166" s="12"/>
      <c r="Z166" s="12"/>
      <c r="AA166" s="12"/>
      <c r="AB166" s="12"/>
      <c r="AC166" s="12"/>
      <c r="AD166" s="12"/>
      <c r="AE166" s="12"/>
      <c r="AF166" s="12"/>
      <c r="AG166" s="12"/>
      <c r="AH166" s="12"/>
      <c r="AI166" s="12"/>
      <c r="AJ166" s="12"/>
    </row>
    <row r="167" spans="2:36" s="6" customFormat="1" ht="13.5" customHeight="1" x14ac:dyDescent="0.2">
      <c r="B167" s="5"/>
      <c r="C167" s="5"/>
      <c r="E167" s="3"/>
      <c r="V167" s="285"/>
    </row>
    <row r="168" spans="2:36" ht="13.5" customHeight="1" x14ac:dyDescent="0.2">
      <c r="B168" s="24" t="s">
        <v>183</v>
      </c>
      <c r="C168" s="24"/>
      <c r="D168" s="24"/>
      <c r="E168" s="3"/>
      <c r="F168" s="24"/>
      <c r="G168" s="6"/>
      <c r="H168" s="6"/>
      <c r="I168" s="6"/>
      <c r="J168" s="6"/>
      <c r="K168" s="6"/>
      <c r="L168" s="6"/>
      <c r="M168" s="6"/>
      <c r="N168" s="24"/>
      <c r="O168" s="24"/>
      <c r="P168" s="24"/>
      <c r="Q168" s="24"/>
      <c r="R168" s="24"/>
      <c r="S168" s="24"/>
      <c r="T168" s="24"/>
      <c r="U168" s="24"/>
      <c r="V168" s="285"/>
      <c r="W168" s="12"/>
      <c r="X168" s="12"/>
      <c r="Y168" s="12"/>
      <c r="Z168" s="12"/>
      <c r="AA168" s="12"/>
      <c r="AB168" s="12"/>
      <c r="AC168" s="12"/>
      <c r="AD168" s="12"/>
      <c r="AE168" s="12"/>
      <c r="AF168" s="12"/>
      <c r="AG168" s="12"/>
      <c r="AH168" s="12"/>
      <c r="AI168" s="12"/>
      <c r="AJ168" s="12"/>
    </row>
    <row r="169" spans="2:36" s="28" customFormat="1" ht="13.5" customHeight="1" x14ac:dyDescent="0.2">
      <c r="E169" s="109"/>
      <c r="G169" s="12"/>
      <c r="H169" s="12"/>
      <c r="I169" s="12"/>
      <c r="J169" s="12"/>
      <c r="K169" s="12"/>
      <c r="L169" s="6"/>
      <c r="M169" s="6">
        <f>+G169-I169-K169</f>
        <v>0</v>
      </c>
      <c r="N169" s="6"/>
      <c r="O169" s="6"/>
      <c r="P169" s="6"/>
      <c r="Q169" s="6"/>
      <c r="R169" s="6"/>
      <c r="S169" s="6"/>
      <c r="T169" s="6"/>
      <c r="U169" s="6">
        <f>M169-SUM(O169:S169)</f>
        <v>0</v>
      </c>
      <c r="V169" s="288"/>
    </row>
    <row r="170" spans="2:36" ht="13.5" customHeight="1" x14ac:dyDescent="0.2">
      <c r="L170" s="6"/>
      <c r="M170" s="6">
        <f>+G170-I170-K170</f>
        <v>0</v>
      </c>
      <c r="N170" s="6"/>
      <c r="O170" s="6"/>
      <c r="P170" s="6"/>
      <c r="Q170" s="6"/>
      <c r="R170" s="6"/>
      <c r="S170" s="6"/>
      <c r="U170" s="6">
        <f>M170-SUM(O170:S170)</f>
        <v>0</v>
      </c>
      <c r="V170" s="285"/>
      <c r="W170" s="12"/>
      <c r="X170" s="12"/>
      <c r="Y170" s="12"/>
      <c r="Z170" s="12"/>
      <c r="AA170" s="12"/>
      <c r="AB170" s="12"/>
      <c r="AC170" s="12"/>
      <c r="AD170" s="12"/>
      <c r="AE170" s="12"/>
      <c r="AF170" s="12"/>
      <c r="AG170" s="12"/>
      <c r="AH170" s="12"/>
      <c r="AI170" s="12"/>
      <c r="AJ170" s="12"/>
    </row>
    <row r="171" spans="2:36" ht="13.5" customHeight="1" x14ac:dyDescent="0.2">
      <c r="L171" s="6"/>
      <c r="M171" s="6"/>
      <c r="N171" s="6"/>
      <c r="O171" s="6"/>
      <c r="P171" s="6"/>
      <c r="Q171" s="6"/>
      <c r="R171" s="6"/>
      <c r="S171" s="6"/>
      <c r="U171" s="6"/>
      <c r="V171" s="285"/>
      <c r="W171" s="12"/>
      <c r="X171" s="12"/>
      <c r="Y171" s="12"/>
      <c r="Z171" s="12"/>
      <c r="AA171" s="12"/>
      <c r="AB171" s="12"/>
      <c r="AC171" s="12"/>
      <c r="AD171" s="12"/>
      <c r="AE171" s="12"/>
      <c r="AF171" s="12"/>
      <c r="AG171" s="12"/>
      <c r="AH171" s="12"/>
      <c r="AI171" s="12"/>
      <c r="AJ171" s="12"/>
    </row>
    <row r="172" spans="2:36" ht="13.5" customHeight="1" x14ac:dyDescent="0.2">
      <c r="L172" s="6"/>
      <c r="M172" s="6">
        <f>+G172-I172-K172</f>
        <v>0</v>
      </c>
      <c r="N172" s="6"/>
      <c r="O172" s="6"/>
      <c r="P172" s="6"/>
      <c r="Q172" s="6"/>
      <c r="R172" s="6"/>
      <c r="S172" s="6"/>
      <c r="U172" s="6">
        <f>M172-SUM(O172:S172)</f>
        <v>0</v>
      </c>
      <c r="V172" s="285"/>
      <c r="W172" s="12"/>
      <c r="X172" s="12"/>
      <c r="Y172" s="12"/>
      <c r="Z172" s="12"/>
      <c r="AA172" s="12"/>
      <c r="AB172" s="12"/>
      <c r="AC172" s="12"/>
      <c r="AD172" s="12"/>
      <c r="AE172" s="12"/>
      <c r="AF172" s="12"/>
      <c r="AG172" s="12"/>
      <c r="AH172" s="12"/>
      <c r="AI172" s="12"/>
      <c r="AJ172" s="12"/>
    </row>
    <row r="173" spans="2:36" ht="13.5" customHeight="1" x14ac:dyDescent="0.2">
      <c r="L173" s="6"/>
      <c r="M173" s="6">
        <f>+G173-I173-K173</f>
        <v>0</v>
      </c>
      <c r="N173" s="6"/>
      <c r="O173" s="6"/>
      <c r="P173" s="6"/>
      <c r="Q173" s="6"/>
      <c r="R173" s="6"/>
      <c r="S173" s="6"/>
      <c r="U173" s="6">
        <f>M173-SUM(O173:S173)</f>
        <v>0</v>
      </c>
      <c r="V173" s="285"/>
      <c r="W173" s="12"/>
      <c r="X173" s="12"/>
      <c r="Y173" s="12"/>
      <c r="Z173" s="12"/>
      <c r="AA173" s="12"/>
      <c r="AB173" s="12"/>
      <c r="AC173" s="12"/>
      <c r="AD173" s="12"/>
      <c r="AE173" s="12"/>
      <c r="AF173" s="12"/>
      <c r="AG173" s="12"/>
      <c r="AH173" s="12"/>
      <c r="AI173" s="12"/>
      <c r="AJ173" s="12"/>
    </row>
    <row r="174" spans="2:36" ht="13.5" customHeight="1" x14ac:dyDescent="0.2">
      <c r="L174" s="6"/>
      <c r="N174" s="6"/>
      <c r="O174" s="5"/>
      <c r="P174" s="6"/>
      <c r="Q174" s="5"/>
      <c r="R174" s="6"/>
      <c r="S174" s="5"/>
      <c r="U174" s="5"/>
      <c r="V174" s="285"/>
      <c r="W174" s="12"/>
      <c r="X174" s="12"/>
      <c r="Y174" s="12"/>
      <c r="Z174" s="12"/>
      <c r="AA174" s="12"/>
      <c r="AB174" s="12"/>
      <c r="AC174" s="12"/>
      <c r="AD174" s="12"/>
      <c r="AE174" s="12"/>
      <c r="AF174" s="12"/>
      <c r="AG174" s="12"/>
      <c r="AH174" s="12"/>
      <c r="AI174" s="12"/>
      <c r="AJ174" s="12"/>
    </row>
    <row r="175" spans="2:36" ht="13.5" customHeight="1" x14ac:dyDescent="0.2">
      <c r="B175" s="5"/>
      <c r="C175" s="5"/>
      <c r="E175" s="109" t="s">
        <v>40</v>
      </c>
      <c r="G175" s="87">
        <f>SUM(G169:G174)</f>
        <v>0</v>
      </c>
      <c r="H175" s="6"/>
      <c r="I175" s="87">
        <f>SUM(I169:I174)</f>
        <v>0</v>
      </c>
      <c r="J175" s="6"/>
      <c r="K175" s="87">
        <f>SUM(K169:K174)</f>
        <v>0</v>
      </c>
      <c r="L175" s="6"/>
      <c r="M175" s="87">
        <f>SUM(M169:M174)</f>
        <v>0</v>
      </c>
      <c r="N175" s="6"/>
      <c r="O175" s="87">
        <f>SUM(O169:O174)</f>
        <v>0</v>
      </c>
      <c r="P175" s="6"/>
      <c r="Q175" s="87">
        <f>SUM(Q169:Q174)</f>
        <v>0</v>
      </c>
      <c r="R175" s="6"/>
      <c r="S175" s="87">
        <f>SUM(S169:S174)</f>
        <v>0</v>
      </c>
      <c r="U175" s="87">
        <f>SUM(U169:U174)</f>
        <v>0</v>
      </c>
      <c r="V175" s="285"/>
      <c r="W175" s="12"/>
      <c r="X175" s="12">
        <f>U175</f>
        <v>0</v>
      </c>
      <c r="Y175" s="12"/>
      <c r="Z175" s="12"/>
      <c r="AA175" s="12"/>
      <c r="AB175" s="12"/>
      <c r="AC175" s="12"/>
      <c r="AD175" s="12"/>
      <c r="AE175" s="12"/>
      <c r="AF175" s="12"/>
      <c r="AG175" s="12"/>
      <c r="AH175" s="12"/>
      <c r="AI175" s="12"/>
      <c r="AJ175" s="12"/>
    </row>
    <row r="176" spans="2:36" ht="13.5" customHeight="1" x14ac:dyDescent="0.2">
      <c r="G176" s="5"/>
      <c r="H176" s="5"/>
      <c r="I176" s="5"/>
      <c r="J176" s="5"/>
      <c r="K176" s="5"/>
      <c r="L176" s="5"/>
      <c r="M176" s="5"/>
      <c r="N176" s="6"/>
      <c r="O176" s="6"/>
      <c r="P176" s="6"/>
      <c r="Q176" s="6"/>
      <c r="R176" s="6"/>
      <c r="S176" s="6"/>
      <c r="U176" s="6"/>
      <c r="V176" s="285"/>
      <c r="W176" s="12"/>
      <c r="X176" s="12"/>
      <c r="Y176" s="12"/>
      <c r="Z176" s="12"/>
      <c r="AA176" s="12"/>
      <c r="AB176" s="12"/>
      <c r="AC176" s="12"/>
      <c r="AD176" s="12"/>
      <c r="AE176" s="12"/>
      <c r="AF176" s="12"/>
      <c r="AG176" s="12"/>
      <c r="AH176" s="12"/>
      <c r="AI176" s="12"/>
      <c r="AJ176" s="12"/>
    </row>
    <row r="177" spans="2:36" s="6" customFormat="1" ht="13.5" customHeight="1" x14ac:dyDescent="0.2">
      <c r="E177" s="3"/>
      <c r="G177" s="5"/>
      <c r="H177" s="5"/>
      <c r="I177" s="5"/>
      <c r="J177" s="5"/>
      <c r="K177" s="5"/>
      <c r="L177" s="5"/>
      <c r="M177" s="5"/>
      <c r="V177" s="285"/>
    </row>
    <row r="178" spans="2:36" ht="13.5" customHeight="1" x14ac:dyDescent="0.2">
      <c r="B178" s="5"/>
      <c r="C178" s="5"/>
      <c r="E178" s="109" t="s">
        <v>48</v>
      </c>
      <c r="G178" s="87">
        <f>+G22+G33+G44+G54+G65+G76+G83+G90+G98+G107+G115+G123+G132+G141+G149+G158+G166+G175</f>
        <v>0</v>
      </c>
      <c r="H178" s="6"/>
      <c r="I178" s="87">
        <f>+I22+I33+I44+I54+I65+I76+I83+I90+I98+I107+I115+I123+I132+I141+I149+I158+I166+I175</f>
        <v>0</v>
      </c>
      <c r="J178" s="6"/>
      <c r="K178" s="87">
        <f>+K22+K33+K44+K54+K65+K76+K83+K90+K98+K107+K115+K123+K132+K141+K149+K158+K166+K175</f>
        <v>0</v>
      </c>
      <c r="L178" s="6"/>
      <c r="M178" s="87">
        <f>+M22+M33+M44+M54+M65+M76+M83+M90+M98+M107+M115+M123+M132+M141+M149+M158+M166+M175</f>
        <v>0</v>
      </c>
      <c r="N178" s="6"/>
      <c r="O178" s="87">
        <f>+O22+O33+O44+O54+O65+O76+O83+O90+O98+O107+O115+O123+O132+O141+O149+O158+O166+O175</f>
        <v>0</v>
      </c>
      <c r="P178" s="6"/>
      <c r="Q178" s="87">
        <f>+Q22+Q33+Q44+Q54+Q65+Q76+Q83+Q90+Q98+Q107+Q115+Q123+Q132+Q141+Q149+Q158+Q166+Q175</f>
        <v>0</v>
      </c>
      <c r="R178" s="6"/>
      <c r="S178" s="87">
        <f>+S22+S33+S44+S54+S65+S76+S83+S90+S98+S107+S115+S123+S132+S141+S149+S158+S166+S175</f>
        <v>0</v>
      </c>
      <c r="U178" s="87">
        <f>+U22+U33+U44+U54+U65+U76+U83+U90+U98+U107+U115+U123+U132+U141+U149+U158+U166+U175</f>
        <v>0</v>
      </c>
      <c r="V178" s="285"/>
      <c r="W178" s="12"/>
      <c r="X178" s="12"/>
      <c r="Y178" s="12"/>
      <c r="Z178" s="12"/>
      <c r="AA178" s="12"/>
      <c r="AB178" s="12"/>
      <c r="AC178" s="12"/>
      <c r="AD178" s="12"/>
      <c r="AE178" s="12"/>
      <c r="AF178" s="12"/>
      <c r="AG178" s="12"/>
      <c r="AH178" s="12"/>
      <c r="AI178" s="12"/>
      <c r="AJ178" s="12"/>
    </row>
    <row r="179" spans="2:36" ht="13.5" customHeight="1" x14ac:dyDescent="0.2">
      <c r="G179" s="6"/>
      <c r="H179" s="6"/>
      <c r="I179" s="6"/>
      <c r="J179" s="6"/>
      <c r="K179" s="6"/>
      <c r="L179" s="6"/>
      <c r="M179" s="99" t="s">
        <v>24</v>
      </c>
      <c r="N179" s="6"/>
      <c r="O179" s="6"/>
      <c r="P179" s="6"/>
      <c r="Q179" s="6"/>
      <c r="R179" s="6"/>
      <c r="S179" s="6"/>
      <c r="T179" s="5"/>
      <c r="U179" s="6"/>
      <c r="V179" s="285"/>
    </row>
    <row r="180" spans="2:36" ht="13.5" customHeight="1" x14ac:dyDescent="0.2">
      <c r="G180" s="6"/>
      <c r="H180" s="6"/>
      <c r="I180" s="6"/>
      <c r="J180" s="6"/>
      <c r="K180" s="6"/>
      <c r="L180" s="6"/>
      <c r="M180" s="100" t="s">
        <v>425</v>
      </c>
      <c r="N180" s="6"/>
      <c r="P180" s="6"/>
      <c r="R180" s="6"/>
      <c r="V180" s="285"/>
    </row>
    <row r="181" spans="2:36" ht="16.5" customHeight="1" x14ac:dyDescent="0.2">
      <c r="B181" s="98" t="s">
        <v>158</v>
      </c>
      <c r="C181" s="98"/>
      <c r="D181" s="98"/>
      <c r="L181" s="6"/>
      <c r="N181" s="6"/>
      <c r="T181" s="12"/>
      <c r="V181" s="285"/>
    </row>
    <row r="182" spans="2:36" ht="16.5" customHeight="1" x14ac:dyDescent="0.2">
      <c r="B182" s="98"/>
      <c r="C182" s="98"/>
      <c r="D182" s="98"/>
      <c r="L182" s="6"/>
      <c r="N182" s="6"/>
      <c r="T182" s="12"/>
      <c r="V182" s="285"/>
    </row>
    <row r="183" spans="2:36" ht="16.5" customHeight="1" x14ac:dyDescent="0.2">
      <c r="D183" s="12" t="s">
        <v>215</v>
      </c>
      <c r="L183" s="6"/>
      <c r="M183" s="6">
        <f>+G183-I183-K183</f>
        <v>0</v>
      </c>
      <c r="N183" s="6"/>
      <c r="P183" s="6"/>
      <c r="R183" s="6"/>
      <c r="U183" s="6">
        <f>M183-SUM(O183:S183)</f>
        <v>0</v>
      </c>
      <c r="V183" s="285"/>
    </row>
    <row r="184" spans="2:36" ht="16.5" customHeight="1" x14ac:dyDescent="0.2">
      <c r="D184" s="12" t="s">
        <v>167</v>
      </c>
      <c r="L184" s="6"/>
      <c r="M184" s="6">
        <f>+G184-I184-K184</f>
        <v>0</v>
      </c>
      <c r="N184" s="6"/>
      <c r="P184" s="6"/>
      <c r="R184" s="6"/>
      <c r="U184" s="6">
        <f>M184-SUM(O184:S184)</f>
        <v>0</v>
      </c>
      <c r="V184" s="285"/>
    </row>
    <row r="185" spans="2:36" ht="16.5" customHeight="1" x14ac:dyDescent="0.2">
      <c r="D185" s="12" t="s">
        <v>168</v>
      </c>
      <c r="L185" s="6"/>
      <c r="M185" s="6">
        <f>+G185-I185-K185</f>
        <v>0</v>
      </c>
      <c r="N185" s="6"/>
      <c r="P185" s="6"/>
      <c r="R185" s="6"/>
      <c r="U185" s="6">
        <f>M185-SUM(O185:S185)</f>
        <v>0</v>
      </c>
      <c r="V185" s="285"/>
    </row>
    <row r="186" spans="2:36" ht="16.5" customHeight="1" x14ac:dyDescent="0.2">
      <c r="D186" s="12" t="s">
        <v>169</v>
      </c>
      <c r="L186" s="6"/>
      <c r="M186" s="6">
        <f>+G186-I186-K186</f>
        <v>0</v>
      </c>
      <c r="N186" s="6"/>
      <c r="P186" s="6"/>
      <c r="R186" s="6"/>
      <c r="U186" s="6">
        <f>M186-SUM(O186:S186)</f>
        <v>0</v>
      </c>
      <c r="V186" s="285"/>
    </row>
    <row r="187" spans="2:36" ht="16.5" customHeight="1" x14ac:dyDescent="0.2">
      <c r="G187" s="13"/>
      <c r="H187" s="6"/>
      <c r="I187" s="13"/>
      <c r="J187" s="6"/>
      <c r="K187" s="13"/>
      <c r="L187" s="6"/>
      <c r="M187" s="13"/>
      <c r="N187" s="6"/>
      <c r="O187" s="13"/>
      <c r="P187" s="6"/>
      <c r="Q187" s="13"/>
      <c r="R187" s="6"/>
      <c r="S187" s="13"/>
      <c r="U187" s="13"/>
      <c r="V187" s="285"/>
    </row>
    <row r="188" spans="2:36" ht="16.5" customHeight="1" x14ac:dyDescent="0.2">
      <c r="E188" s="109" t="s">
        <v>255</v>
      </c>
      <c r="G188" s="6">
        <f>SUM(G183:G187)</f>
        <v>0</v>
      </c>
      <c r="H188" s="6"/>
      <c r="I188" s="6">
        <f>SUM(I183:I187)</f>
        <v>0</v>
      </c>
      <c r="J188" s="6"/>
      <c r="K188" s="6">
        <f>SUM(K183:K187)</f>
        <v>0</v>
      </c>
      <c r="L188" s="6"/>
      <c r="M188" s="6">
        <f>SUM(M183:M187)</f>
        <v>0</v>
      </c>
      <c r="N188" s="6"/>
      <c r="O188" s="6">
        <f>SUM(O183:O187)</f>
        <v>0</v>
      </c>
      <c r="P188" s="6"/>
      <c r="Q188" s="6">
        <f>SUM(Q183:Q187)</f>
        <v>0</v>
      </c>
      <c r="R188" s="6"/>
      <c r="S188" s="6">
        <f>SUM(S183:S187)</f>
        <v>0</v>
      </c>
      <c r="U188" s="103">
        <f>SUM(U183:U187)</f>
        <v>0</v>
      </c>
      <c r="V188" s="285"/>
      <c r="X188" s="6">
        <f>U188</f>
        <v>0</v>
      </c>
    </row>
    <row r="189" spans="2:36" ht="13.5" customHeight="1" x14ac:dyDescent="0.2">
      <c r="G189" s="6"/>
      <c r="H189" s="6"/>
      <c r="I189" s="6"/>
      <c r="J189" s="6"/>
      <c r="K189" s="6"/>
      <c r="L189" s="6"/>
      <c r="M189" s="6"/>
      <c r="N189" s="6"/>
      <c r="O189" s="6"/>
      <c r="P189" s="6"/>
      <c r="Q189" s="6"/>
      <c r="R189" s="6"/>
      <c r="S189" s="6"/>
      <c r="U189" s="6"/>
      <c r="V189" s="285"/>
      <c r="W189" s="12"/>
      <c r="X189" s="12"/>
      <c r="Y189" s="12"/>
      <c r="Z189" s="12"/>
      <c r="AA189" s="12"/>
      <c r="AB189" s="12"/>
      <c r="AC189" s="12"/>
      <c r="AD189" s="12"/>
      <c r="AE189" s="12"/>
      <c r="AF189" s="12"/>
      <c r="AG189" s="12"/>
      <c r="AH189" s="12"/>
      <c r="AI189" s="12"/>
      <c r="AJ189" s="12"/>
    </row>
    <row r="190" spans="2:36" ht="13.5" customHeight="1" x14ac:dyDescent="0.2">
      <c r="G190" s="6"/>
      <c r="H190" s="6"/>
      <c r="I190" s="6"/>
      <c r="J190" s="6"/>
      <c r="K190" s="6"/>
      <c r="L190" s="6"/>
      <c r="M190" s="6"/>
      <c r="N190" s="6"/>
      <c r="O190" s="6"/>
      <c r="P190" s="6"/>
      <c r="Q190" s="6"/>
      <c r="R190" s="6"/>
      <c r="S190" s="6"/>
      <c r="U190" s="6"/>
      <c r="V190" s="285"/>
      <c r="W190" s="12"/>
      <c r="X190" s="12"/>
      <c r="Y190" s="12"/>
      <c r="Z190" s="12"/>
      <c r="AA190" s="12"/>
      <c r="AB190" s="12"/>
      <c r="AC190" s="12"/>
      <c r="AD190" s="12"/>
      <c r="AE190" s="12"/>
      <c r="AF190" s="12"/>
      <c r="AG190" s="12"/>
      <c r="AH190" s="12"/>
      <c r="AI190" s="12"/>
      <c r="AJ190" s="12"/>
    </row>
    <row r="191" spans="2:36" ht="13.5" customHeight="1" x14ac:dyDescent="0.2">
      <c r="B191" s="98"/>
      <c r="C191" s="98"/>
      <c r="D191" s="12" t="s">
        <v>159</v>
      </c>
      <c r="G191" s="87">
        <f>G178+G188</f>
        <v>0</v>
      </c>
      <c r="H191" s="6"/>
      <c r="I191" s="87">
        <f>I178+I188</f>
        <v>0</v>
      </c>
      <c r="J191" s="6"/>
      <c r="K191" s="87">
        <f>K178+K188</f>
        <v>0</v>
      </c>
      <c r="L191" s="6"/>
      <c r="M191" s="87">
        <f>M178+M188</f>
        <v>0</v>
      </c>
      <c r="N191" s="6"/>
      <c r="O191" s="87">
        <f>O178+O188</f>
        <v>0</v>
      </c>
      <c r="P191" s="6"/>
      <c r="Q191" s="87">
        <f>Q178+Q188</f>
        <v>0</v>
      </c>
      <c r="R191" s="6"/>
      <c r="S191" s="87">
        <f>S178+S188</f>
        <v>0</v>
      </c>
      <c r="U191" s="87">
        <f>U178+U188</f>
        <v>0</v>
      </c>
      <c r="V191" s="285"/>
      <c r="W191" s="12"/>
      <c r="X191" s="12"/>
      <c r="Y191" s="12"/>
      <c r="Z191" s="12"/>
      <c r="AA191" s="12"/>
      <c r="AB191" s="12"/>
      <c r="AC191" s="12"/>
      <c r="AD191" s="12"/>
      <c r="AE191" s="12"/>
      <c r="AF191" s="12"/>
      <c r="AG191" s="12"/>
      <c r="AH191" s="12"/>
      <c r="AI191" s="12"/>
      <c r="AJ191" s="12"/>
    </row>
    <row r="192" spans="2:36" ht="13.5" customHeight="1" x14ac:dyDescent="0.2">
      <c r="L192" s="6"/>
      <c r="N192" s="6"/>
      <c r="O192" s="6"/>
      <c r="P192" s="6"/>
      <c r="Q192" s="6"/>
      <c r="R192" s="6"/>
      <c r="S192" s="6"/>
      <c r="U192" s="6"/>
      <c r="V192" s="285"/>
      <c r="W192" s="12"/>
      <c r="X192" s="12"/>
      <c r="Y192" s="12"/>
      <c r="Z192" s="12"/>
      <c r="AA192" s="12"/>
      <c r="AB192" s="12"/>
      <c r="AC192" s="12"/>
      <c r="AD192" s="12"/>
      <c r="AE192" s="12"/>
      <c r="AF192" s="12"/>
      <c r="AG192" s="12"/>
      <c r="AH192" s="12"/>
      <c r="AI192" s="12"/>
      <c r="AJ192" s="12"/>
    </row>
    <row r="193" spans="2:36" ht="13.5" customHeight="1" x14ac:dyDescent="0.2">
      <c r="B193" s="98" t="s">
        <v>49</v>
      </c>
      <c r="C193" s="98"/>
      <c r="D193" s="98"/>
      <c r="L193" s="6"/>
      <c r="N193" s="6"/>
      <c r="O193" s="6"/>
      <c r="P193" s="6"/>
      <c r="Q193" s="6"/>
      <c r="R193" s="6"/>
      <c r="S193" s="6"/>
      <c r="U193" s="6"/>
      <c r="V193" s="285"/>
      <c r="W193" s="12"/>
      <c r="X193" s="12"/>
      <c r="Y193" s="12"/>
      <c r="Z193" s="12"/>
      <c r="AA193" s="12"/>
      <c r="AB193" s="12"/>
      <c r="AC193" s="12"/>
      <c r="AD193" s="12"/>
      <c r="AE193" s="12"/>
      <c r="AF193" s="12"/>
      <c r="AG193" s="12"/>
      <c r="AH193" s="12"/>
      <c r="AI193" s="12"/>
      <c r="AJ193" s="12"/>
    </row>
    <row r="194" spans="2:36" ht="13.5" customHeight="1" x14ac:dyDescent="0.2">
      <c r="B194" s="98"/>
      <c r="C194" s="98"/>
      <c r="D194" s="98"/>
      <c r="L194" s="6"/>
      <c r="N194" s="6"/>
      <c r="O194" s="6"/>
      <c r="P194" s="6"/>
      <c r="Q194" s="6"/>
      <c r="R194" s="6"/>
      <c r="S194" s="6"/>
      <c r="U194" s="6"/>
      <c r="V194" s="285"/>
      <c r="W194" s="12"/>
      <c r="X194" s="12"/>
      <c r="Y194" s="12"/>
      <c r="Z194" s="12"/>
      <c r="AA194" s="12"/>
      <c r="AB194" s="12"/>
      <c r="AC194" s="12"/>
      <c r="AD194" s="12"/>
      <c r="AE194" s="12"/>
      <c r="AF194" s="12"/>
      <c r="AG194" s="12"/>
      <c r="AH194" s="12"/>
      <c r="AI194" s="12"/>
      <c r="AJ194" s="12"/>
    </row>
    <row r="195" spans="2:36" ht="13.5" customHeight="1" x14ac:dyDescent="0.2">
      <c r="D195" s="12" t="s">
        <v>212</v>
      </c>
      <c r="I195" s="6"/>
      <c r="J195" s="6"/>
      <c r="K195" s="6"/>
      <c r="L195" s="6"/>
      <c r="M195" s="6">
        <f>K191</f>
        <v>0</v>
      </c>
      <c r="N195" s="6"/>
      <c r="P195" s="6"/>
      <c r="R195" s="6"/>
      <c r="U195" s="6">
        <f t="shared" ref="U195:U203" si="13">M195-SUM(O195:S195)</f>
        <v>0</v>
      </c>
      <c r="V195" s="285"/>
      <c r="W195" s="12"/>
      <c r="X195" s="12"/>
      <c r="Y195" s="12"/>
      <c r="Z195" s="12"/>
      <c r="AA195" s="12"/>
      <c r="AB195" s="12"/>
      <c r="AC195" s="12"/>
      <c r="AD195" s="12"/>
      <c r="AE195" s="12"/>
      <c r="AF195" s="12"/>
      <c r="AG195" s="12"/>
      <c r="AH195" s="12"/>
      <c r="AI195" s="12"/>
      <c r="AJ195" s="12"/>
    </row>
    <row r="196" spans="2:36" ht="13.5" customHeight="1" x14ac:dyDescent="0.2">
      <c r="D196" s="12" t="s">
        <v>211</v>
      </c>
      <c r="I196" s="6"/>
      <c r="J196" s="6"/>
      <c r="K196" s="6"/>
      <c r="L196" s="6"/>
      <c r="M196" s="6">
        <f>I191</f>
        <v>0</v>
      </c>
      <c r="N196" s="6"/>
      <c r="P196" s="6"/>
      <c r="R196" s="6"/>
      <c r="U196" s="6">
        <f t="shared" si="13"/>
        <v>0</v>
      </c>
      <c r="V196" s="285"/>
      <c r="W196" s="12"/>
      <c r="X196" s="12"/>
      <c r="Y196" s="12"/>
      <c r="Z196" s="12"/>
      <c r="AA196" s="12"/>
      <c r="AB196" s="12"/>
      <c r="AC196" s="12"/>
      <c r="AD196" s="12"/>
      <c r="AE196" s="12"/>
      <c r="AF196" s="12"/>
      <c r="AG196" s="12"/>
      <c r="AH196" s="12"/>
      <c r="AI196" s="12"/>
      <c r="AJ196" s="12"/>
    </row>
    <row r="197" spans="2:36" ht="13.5" customHeight="1" x14ac:dyDescent="0.2">
      <c r="D197" s="12" t="s">
        <v>50</v>
      </c>
      <c r="I197" s="6"/>
      <c r="J197" s="6"/>
      <c r="K197" s="6"/>
      <c r="L197" s="6"/>
      <c r="M197" s="6">
        <f t="shared" ref="M197:M203" si="14">+G197-I197-K197</f>
        <v>0</v>
      </c>
      <c r="N197" s="6"/>
      <c r="P197" s="6"/>
      <c r="R197" s="6"/>
      <c r="U197" s="6">
        <f t="shared" si="13"/>
        <v>0</v>
      </c>
      <c r="V197" s="285"/>
      <c r="W197" s="12"/>
      <c r="X197" s="12"/>
      <c r="Y197" s="12"/>
      <c r="Z197" s="12"/>
      <c r="AA197" s="12"/>
      <c r="AB197" s="12"/>
      <c r="AC197" s="12"/>
      <c r="AD197" s="12"/>
      <c r="AE197" s="12"/>
      <c r="AF197" s="12"/>
      <c r="AG197" s="12"/>
      <c r="AH197" s="12"/>
      <c r="AI197" s="12"/>
      <c r="AJ197" s="12"/>
    </row>
    <row r="198" spans="2:36" ht="13.5" customHeight="1" x14ac:dyDescent="0.2">
      <c r="D198" s="98" t="s">
        <v>127</v>
      </c>
      <c r="I198" s="6"/>
      <c r="J198" s="6"/>
      <c r="K198" s="6"/>
      <c r="L198" s="6"/>
      <c r="M198" s="6">
        <f t="shared" si="14"/>
        <v>0</v>
      </c>
      <c r="N198" s="6"/>
      <c r="O198" s="102">
        <f>'Exh E-1 actual pool'!N65</f>
        <v>0</v>
      </c>
      <c r="P198" s="6"/>
      <c r="Q198" s="102"/>
      <c r="R198" s="6"/>
      <c r="U198" s="6">
        <f t="shared" si="13"/>
        <v>0</v>
      </c>
      <c r="V198" s="285"/>
      <c r="W198" s="12"/>
      <c r="X198" s="12"/>
      <c r="Y198" s="12"/>
      <c r="Z198" s="12"/>
      <c r="AA198" s="12"/>
      <c r="AB198" s="12"/>
      <c r="AC198" s="12"/>
      <c r="AD198" s="12"/>
      <c r="AE198" s="12"/>
      <c r="AF198" s="12"/>
      <c r="AG198" s="12"/>
      <c r="AH198" s="12"/>
      <c r="AI198" s="12"/>
      <c r="AJ198" s="12"/>
    </row>
    <row r="199" spans="2:36" ht="13.5" customHeight="1" x14ac:dyDescent="0.2">
      <c r="D199" s="12" t="s">
        <v>170</v>
      </c>
      <c r="I199" s="6"/>
      <c r="J199" s="6"/>
      <c r="K199" s="6"/>
      <c r="L199" s="6"/>
      <c r="M199" s="6">
        <f t="shared" si="14"/>
        <v>0</v>
      </c>
      <c r="N199" s="6"/>
      <c r="P199" s="6"/>
      <c r="R199" s="6"/>
      <c r="U199" s="6">
        <f t="shared" si="13"/>
        <v>0</v>
      </c>
      <c r="V199" s="285"/>
      <c r="W199" s="12"/>
      <c r="X199" s="12"/>
      <c r="Y199" s="12"/>
      <c r="Z199" s="12"/>
      <c r="AA199" s="12"/>
      <c r="AB199" s="12"/>
      <c r="AC199" s="12"/>
      <c r="AD199" s="12"/>
      <c r="AE199" s="12"/>
      <c r="AF199" s="12"/>
      <c r="AG199" s="12"/>
      <c r="AH199" s="12"/>
      <c r="AI199" s="12"/>
      <c r="AJ199" s="12"/>
    </row>
    <row r="200" spans="2:36" ht="13.5" customHeight="1" x14ac:dyDescent="0.2">
      <c r="D200" s="12" t="s">
        <v>191</v>
      </c>
      <c r="I200" s="6"/>
      <c r="J200" s="6"/>
      <c r="K200" s="6"/>
      <c r="L200" s="6"/>
      <c r="M200" s="6">
        <f t="shared" si="14"/>
        <v>0</v>
      </c>
      <c r="N200" s="6"/>
      <c r="P200" s="6"/>
      <c r="R200" s="6"/>
      <c r="U200" s="6">
        <f t="shared" si="13"/>
        <v>0</v>
      </c>
      <c r="V200" s="285"/>
      <c r="W200" s="12"/>
      <c r="X200" s="12"/>
      <c r="Y200" s="12"/>
      <c r="Z200" s="12"/>
      <c r="AA200" s="12"/>
      <c r="AB200" s="12"/>
      <c r="AC200" s="12"/>
      <c r="AD200" s="12"/>
      <c r="AE200" s="12"/>
      <c r="AF200" s="12"/>
      <c r="AG200" s="12"/>
      <c r="AH200" s="12"/>
      <c r="AI200" s="12"/>
      <c r="AJ200" s="12"/>
    </row>
    <row r="201" spans="2:36" ht="13.5" customHeight="1" x14ac:dyDescent="0.2">
      <c r="D201" s="12" t="s">
        <v>171</v>
      </c>
      <c r="I201" s="6"/>
      <c r="J201" s="6"/>
      <c r="K201" s="6"/>
      <c r="L201" s="6"/>
      <c r="M201" s="6">
        <f t="shared" si="14"/>
        <v>0</v>
      </c>
      <c r="N201" s="6"/>
      <c r="P201" s="6"/>
      <c r="R201" s="6"/>
      <c r="U201" s="6">
        <f t="shared" si="13"/>
        <v>0</v>
      </c>
      <c r="V201" s="285"/>
      <c r="W201" s="12"/>
      <c r="X201" s="12"/>
      <c r="Y201" s="12"/>
      <c r="Z201" s="12"/>
      <c r="AA201" s="12"/>
      <c r="AB201" s="12"/>
      <c r="AC201" s="12"/>
      <c r="AD201" s="12"/>
      <c r="AE201" s="12"/>
      <c r="AF201" s="12"/>
      <c r="AG201" s="12"/>
      <c r="AH201" s="12"/>
      <c r="AI201" s="12"/>
      <c r="AJ201" s="12"/>
    </row>
    <row r="202" spans="2:36" ht="13.5" customHeight="1" x14ac:dyDescent="0.2">
      <c r="D202" s="12" t="s">
        <v>166</v>
      </c>
      <c r="I202" s="6"/>
      <c r="J202" s="6"/>
      <c r="K202" s="6"/>
      <c r="L202" s="6"/>
      <c r="M202" s="6">
        <f t="shared" si="14"/>
        <v>0</v>
      </c>
      <c r="N202" s="6"/>
      <c r="P202" s="6"/>
      <c r="R202" s="6"/>
      <c r="U202" s="6">
        <f t="shared" si="13"/>
        <v>0</v>
      </c>
      <c r="V202" s="285"/>
      <c r="W202" s="12"/>
      <c r="X202" s="12"/>
      <c r="Y202" s="12"/>
      <c r="Z202" s="12"/>
      <c r="AA202" s="12"/>
      <c r="AB202" s="12"/>
      <c r="AC202" s="12"/>
      <c r="AD202" s="12"/>
      <c r="AE202" s="12"/>
      <c r="AF202" s="12"/>
      <c r="AG202" s="12"/>
      <c r="AH202" s="12"/>
      <c r="AI202" s="12"/>
      <c r="AJ202" s="12"/>
    </row>
    <row r="203" spans="2:36" ht="13.5" customHeight="1" x14ac:dyDescent="0.2">
      <c r="D203" s="12" t="s">
        <v>388</v>
      </c>
      <c r="I203" s="6"/>
      <c r="J203" s="6"/>
      <c r="K203" s="6"/>
      <c r="L203" s="6"/>
      <c r="M203" s="6">
        <f t="shared" si="14"/>
        <v>0</v>
      </c>
      <c r="N203" s="6"/>
      <c r="P203" s="6"/>
      <c r="R203" s="6"/>
      <c r="U203" s="6">
        <f t="shared" si="13"/>
        <v>0</v>
      </c>
      <c r="V203" s="285"/>
      <c r="W203" s="12"/>
      <c r="X203" s="12"/>
      <c r="Y203" s="12"/>
      <c r="Z203" s="12"/>
      <c r="AA203" s="12"/>
      <c r="AB203" s="12"/>
      <c r="AC203" s="12"/>
      <c r="AD203" s="12"/>
      <c r="AE203" s="12"/>
      <c r="AF203" s="12"/>
      <c r="AG203" s="12"/>
      <c r="AH203" s="12"/>
      <c r="AI203" s="12"/>
      <c r="AJ203" s="12"/>
    </row>
    <row r="204" spans="2:36" ht="13.5" customHeight="1" x14ac:dyDescent="0.2">
      <c r="I204" s="6"/>
      <c r="J204" s="6"/>
      <c r="K204" s="6"/>
      <c r="L204" s="6"/>
      <c r="N204" s="6"/>
      <c r="P204" s="6"/>
      <c r="R204" s="6"/>
      <c r="V204" s="285"/>
      <c r="W204" s="12"/>
      <c r="X204" s="12"/>
      <c r="Y204" s="12"/>
      <c r="Z204" s="12"/>
      <c r="AA204" s="12"/>
      <c r="AB204" s="12"/>
      <c r="AC204" s="12"/>
      <c r="AD204" s="12"/>
      <c r="AE204" s="12"/>
      <c r="AF204" s="12"/>
      <c r="AG204" s="12"/>
      <c r="AH204" s="12"/>
      <c r="AI204" s="12"/>
      <c r="AJ204" s="12"/>
    </row>
    <row r="205" spans="2:36" ht="13.5" customHeight="1" x14ac:dyDescent="0.2">
      <c r="E205" s="109" t="s">
        <v>51</v>
      </c>
      <c r="G205" s="103">
        <f>SUM(G195:G204)</f>
        <v>0</v>
      </c>
      <c r="H205" s="6"/>
      <c r="I205" s="6"/>
      <c r="J205" s="6"/>
      <c r="K205" s="6"/>
      <c r="L205" s="6"/>
      <c r="M205" s="103">
        <f>SUM(M195:M204)</f>
        <v>0</v>
      </c>
      <c r="N205" s="6"/>
      <c r="O205" s="103">
        <f>SUM(O195:O203)</f>
        <v>0</v>
      </c>
      <c r="P205" s="6"/>
      <c r="Q205" s="103">
        <f>SUM(Q195:Q203)</f>
        <v>0</v>
      </c>
      <c r="R205" s="6"/>
      <c r="S205" s="103">
        <f>SUM(S195:S203)</f>
        <v>0</v>
      </c>
      <c r="U205" s="103">
        <f>SUM(U195:U203)</f>
        <v>0</v>
      </c>
      <c r="V205" s="285"/>
      <c r="W205" s="12"/>
      <c r="X205" s="12">
        <f>U205</f>
        <v>0</v>
      </c>
      <c r="Y205" s="12"/>
      <c r="Z205" s="12"/>
      <c r="AA205" s="12"/>
      <c r="AB205" s="12"/>
      <c r="AC205" s="12"/>
      <c r="AD205" s="12"/>
      <c r="AE205" s="12"/>
      <c r="AF205" s="12"/>
      <c r="AG205" s="12"/>
      <c r="AH205" s="12"/>
      <c r="AI205" s="12"/>
      <c r="AJ205" s="12"/>
    </row>
    <row r="206" spans="2:36" ht="13.5" customHeight="1" x14ac:dyDescent="0.2">
      <c r="G206" s="6"/>
      <c r="H206" s="6"/>
      <c r="I206" s="6"/>
      <c r="J206" s="6"/>
      <c r="K206" s="6"/>
      <c r="L206" s="6"/>
      <c r="M206" s="6"/>
      <c r="N206" s="6"/>
      <c r="O206" s="6"/>
      <c r="P206" s="6"/>
      <c r="Q206" s="6"/>
      <c r="R206" s="6"/>
      <c r="S206" s="6"/>
      <c r="U206" s="6"/>
      <c r="V206" s="285"/>
      <c r="W206" s="12"/>
      <c r="X206" s="12"/>
      <c r="Y206" s="12"/>
      <c r="Z206" s="12"/>
      <c r="AA206" s="12"/>
      <c r="AB206" s="12"/>
      <c r="AC206" s="12"/>
      <c r="AD206" s="12"/>
      <c r="AE206" s="12"/>
      <c r="AF206" s="12"/>
      <c r="AG206" s="12"/>
      <c r="AH206" s="12"/>
      <c r="AI206" s="12"/>
      <c r="AJ206" s="12"/>
    </row>
    <row r="207" spans="2:36" ht="13.5" customHeight="1" thickBot="1" x14ac:dyDescent="0.25">
      <c r="B207" s="12" t="s">
        <v>52</v>
      </c>
      <c r="G207" s="101">
        <f>+G205+G191</f>
        <v>0</v>
      </c>
      <c r="H207" s="6"/>
      <c r="I207" s="6"/>
      <c r="J207" s="6"/>
      <c r="K207" s="6"/>
      <c r="L207" s="6"/>
      <c r="M207" s="101">
        <f>+M205+M191</f>
        <v>0</v>
      </c>
      <c r="N207" s="6"/>
      <c r="O207" s="101">
        <f>+O205+O191</f>
        <v>0</v>
      </c>
      <c r="P207" s="6"/>
      <c r="Q207" s="101">
        <f>+Q205+Q191</f>
        <v>0</v>
      </c>
      <c r="R207" s="6"/>
      <c r="S207" s="101">
        <f>+S205+S191</f>
        <v>0</v>
      </c>
      <c r="U207" s="101">
        <f>+U205+U191</f>
        <v>0</v>
      </c>
      <c r="V207" s="285"/>
      <c r="W207" s="101">
        <f>SUM(W14:W206)</f>
        <v>0</v>
      </c>
      <c r="X207" s="101">
        <f>SUM(X14:X206)</f>
        <v>0</v>
      </c>
      <c r="Y207" s="12"/>
      <c r="Z207" s="12"/>
      <c r="AA207" s="12"/>
      <c r="AB207" s="12"/>
      <c r="AC207" s="12"/>
      <c r="AD207" s="12"/>
      <c r="AE207" s="12"/>
      <c r="AF207" s="12"/>
      <c r="AG207" s="12"/>
      <c r="AH207" s="12"/>
      <c r="AI207" s="12"/>
      <c r="AJ207" s="12"/>
    </row>
    <row r="208" spans="2:36" ht="13.5" customHeight="1" thickTop="1" x14ac:dyDescent="0.2">
      <c r="G208" s="6"/>
      <c r="H208" s="6"/>
      <c r="I208" s="6"/>
      <c r="J208" s="6"/>
      <c r="K208" s="6"/>
      <c r="L208" s="6"/>
      <c r="M208" s="6"/>
      <c r="N208" s="6"/>
      <c r="O208" s="6"/>
      <c r="P208" s="6"/>
      <c r="Q208" s="6"/>
      <c r="R208" s="6"/>
      <c r="S208" s="6"/>
      <c r="U208" s="6"/>
      <c r="V208" s="285"/>
      <c r="W208" s="12"/>
      <c r="X208" s="12"/>
      <c r="Y208" s="12"/>
      <c r="Z208" s="12"/>
      <c r="AA208" s="12"/>
      <c r="AB208" s="12"/>
      <c r="AC208" s="12"/>
      <c r="AD208" s="12"/>
      <c r="AE208" s="12"/>
      <c r="AF208" s="12"/>
      <c r="AG208" s="12"/>
      <c r="AH208" s="12"/>
      <c r="AI208" s="12"/>
      <c r="AJ208" s="12"/>
    </row>
    <row r="209" spans="1:36" ht="13.5" customHeight="1" x14ac:dyDescent="0.25">
      <c r="A209" s="2"/>
      <c r="B209" s="2"/>
      <c r="C209" s="2"/>
      <c r="D209" s="2"/>
      <c r="E209" s="55"/>
      <c r="F209" s="2"/>
      <c r="G209" s="64" t="s">
        <v>160</v>
      </c>
      <c r="H209" s="64"/>
      <c r="I209" s="48"/>
      <c r="J209" s="48"/>
      <c r="K209" s="48"/>
      <c r="L209" s="48"/>
      <c r="M209" s="64" t="s">
        <v>160</v>
      </c>
      <c r="N209" s="48"/>
      <c r="O209" s="48" t="s">
        <v>235</v>
      </c>
      <c r="P209" s="48"/>
      <c r="Q209" s="48"/>
      <c r="R209" s="48"/>
      <c r="S209" s="59"/>
      <c r="T209" s="48"/>
      <c r="U209" s="59" t="s">
        <v>197</v>
      </c>
      <c r="V209" s="289"/>
      <c r="W209" s="290" t="e">
        <f>ROUND(W207/U207,4)</f>
        <v>#DIV/0!</v>
      </c>
      <c r="X209" s="291" t="e">
        <f>ROUND(X207/U207,4)</f>
        <v>#DIV/0!</v>
      </c>
      <c r="Y209" s="12"/>
      <c r="Z209" s="12"/>
      <c r="AA209" s="12"/>
      <c r="AB209" s="12"/>
      <c r="AC209" s="12"/>
      <c r="AD209" s="12"/>
      <c r="AE209" s="12"/>
      <c r="AF209" s="12"/>
      <c r="AG209" s="12"/>
      <c r="AH209" s="12"/>
      <c r="AI209" s="12"/>
      <c r="AJ209" s="12"/>
    </row>
    <row r="210" spans="1:36" ht="13.5" customHeight="1" x14ac:dyDescent="0.25">
      <c r="A210" s="2"/>
      <c r="B210" s="2"/>
      <c r="C210" s="2"/>
      <c r="D210" s="2"/>
      <c r="E210" s="55"/>
      <c r="F210" s="2"/>
      <c r="G210" s="93" t="s">
        <v>196</v>
      </c>
      <c r="H210" s="93"/>
      <c r="I210" s="2"/>
      <c r="J210" s="2"/>
      <c r="K210" s="2"/>
      <c r="L210" s="37"/>
      <c r="M210" s="59"/>
      <c r="N210" s="48"/>
      <c r="O210" s="48"/>
      <c r="P210" s="48"/>
      <c r="Q210" s="48"/>
      <c r="R210" s="48"/>
      <c r="S210" s="59"/>
      <c r="T210" s="48"/>
      <c r="U210" s="59"/>
      <c r="V210" s="289"/>
      <c r="W210" s="368" t="s">
        <v>347</v>
      </c>
      <c r="X210" s="369"/>
      <c r="Y210" s="12"/>
      <c r="Z210" s="12"/>
      <c r="AA210" s="12"/>
      <c r="AB210" s="12"/>
      <c r="AC210" s="12"/>
      <c r="AD210" s="12"/>
      <c r="AE210" s="12"/>
      <c r="AF210" s="12"/>
      <c r="AG210" s="12"/>
      <c r="AH210" s="12"/>
      <c r="AI210" s="12"/>
      <c r="AJ210" s="12"/>
    </row>
    <row r="211" spans="1:36" ht="13.5" customHeight="1" x14ac:dyDescent="0.25">
      <c r="A211" s="2"/>
      <c r="B211" s="2"/>
      <c r="C211" s="2"/>
      <c r="D211" s="2"/>
      <c r="E211" s="55"/>
      <c r="F211" s="2"/>
      <c r="G211" s="2"/>
      <c r="H211" s="2"/>
      <c r="I211" s="2"/>
      <c r="J211" s="2"/>
      <c r="K211" s="2"/>
      <c r="L211" s="37"/>
      <c r="M211" s="59"/>
      <c r="N211" s="48"/>
      <c r="O211" s="59"/>
      <c r="P211" s="48"/>
      <c r="Q211" s="48"/>
      <c r="R211" s="48"/>
      <c r="S211" s="59"/>
      <c r="T211" s="48"/>
      <c r="U211" s="55">
        <f>+M207-SUM(O207:S207)</f>
        <v>0</v>
      </c>
      <c r="V211" s="289"/>
      <c r="W211" s="12"/>
      <c r="X211" s="12"/>
      <c r="Y211" s="12"/>
      <c r="Z211" s="12"/>
      <c r="AA211" s="12"/>
      <c r="AB211" s="12"/>
      <c r="AC211" s="12"/>
      <c r="AD211" s="12"/>
      <c r="AE211" s="12"/>
      <c r="AF211" s="12"/>
      <c r="AG211" s="12"/>
      <c r="AH211" s="12"/>
      <c r="AI211" s="12"/>
      <c r="AJ211" s="12"/>
    </row>
    <row r="212" spans="1:36" ht="16.5" customHeight="1" x14ac:dyDescent="0.25">
      <c r="A212" s="2"/>
      <c r="B212" s="2"/>
      <c r="C212" s="2"/>
      <c r="D212" s="2"/>
      <c r="E212" s="55"/>
      <c r="F212" s="2"/>
      <c r="G212" s="2"/>
      <c r="H212" s="2"/>
      <c r="I212" s="2"/>
      <c r="J212" s="2"/>
      <c r="K212" s="2"/>
      <c r="L212" s="37"/>
      <c r="M212" s="59"/>
      <c r="N212" s="48"/>
      <c r="O212" s="59"/>
      <c r="P212" s="48"/>
      <c r="Q212" s="48"/>
      <c r="R212" s="48"/>
      <c r="S212" s="59"/>
      <c r="T212" s="48"/>
      <c r="U212" s="104" t="s">
        <v>151</v>
      </c>
      <c r="V212" s="289"/>
    </row>
    <row r="213" spans="1:36" ht="16.149999999999999" customHeight="1" x14ac:dyDescent="0.25">
      <c r="A213" s="40"/>
      <c r="B213" s="40"/>
      <c r="C213" s="40"/>
      <c r="D213" s="2"/>
      <c r="E213" s="55"/>
      <c r="F213" s="2"/>
      <c r="G213" s="2"/>
      <c r="H213" s="2"/>
      <c r="I213" s="2"/>
      <c r="J213" s="2" t="s">
        <v>214</v>
      </c>
      <c r="K213" s="2"/>
      <c r="L213" s="37"/>
      <c r="M213" s="37"/>
      <c r="N213" s="37"/>
      <c r="O213" s="130"/>
      <c r="P213" s="130"/>
      <c r="Q213" s="46" t="s">
        <v>241</v>
      </c>
      <c r="R213" s="130"/>
      <c r="T213" s="2"/>
      <c r="U213" s="2"/>
      <c r="V213" s="37"/>
    </row>
    <row r="214" spans="1:36" ht="13.5" customHeight="1" x14ac:dyDescent="0.25">
      <c r="A214" s="2"/>
      <c r="B214" s="2"/>
      <c r="C214" s="2"/>
      <c r="D214" s="2"/>
      <c r="E214" s="55"/>
      <c r="F214" s="2"/>
      <c r="G214" s="2"/>
      <c r="H214" s="2"/>
      <c r="I214" s="2"/>
      <c r="J214" s="2"/>
      <c r="K214" s="2"/>
      <c r="L214" s="2"/>
      <c r="M214" s="37"/>
      <c r="N214" s="37"/>
      <c r="O214" s="195"/>
      <c r="P214" s="195"/>
      <c r="Q214" s="195"/>
      <c r="R214" s="195"/>
      <c r="S214" s="195"/>
      <c r="T214" s="2"/>
      <c r="U214" s="2"/>
      <c r="V214" s="37"/>
    </row>
    <row r="215" spans="1:36" ht="13.5" customHeight="1" x14ac:dyDescent="0.25">
      <c r="A215" s="82" t="s">
        <v>54</v>
      </c>
      <c r="B215" s="82"/>
      <c r="C215" s="82"/>
      <c r="D215" s="82"/>
      <c r="E215" s="198"/>
      <c r="F215" s="82"/>
      <c r="G215" s="37"/>
      <c r="H215" s="37"/>
      <c r="I215" s="37"/>
      <c r="J215" s="37"/>
      <c r="K215" s="37"/>
      <c r="L215" s="37"/>
      <c r="M215" s="37"/>
      <c r="N215" s="37"/>
      <c r="O215" s="65"/>
      <c r="P215" s="65"/>
      <c r="Q215" s="65"/>
      <c r="R215" s="65"/>
      <c r="S215" s="65"/>
      <c r="T215" s="37"/>
      <c r="U215" s="37"/>
      <c r="V215" s="37"/>
    </row>
    <row r="216" spans="1:36" ht="34.9" customHeight="1" x14ac:dyDescent="0.25">
      <c r="A216" s="37"/>
      <c r="B216" s="37"/>
      <c r="C216" s="37"/>
      <c r="D216" s="370" t="s">
        <v>323</v>
      </c>
      <c r="E216" s="370"/>
      <c r="F216" s="370"/>
      <c r="G216" s="370"/>
      <c r="H216" s="370"/>
      <c r="I216" s="370"/>
      <c r="J216" s="370"/>
      <c r="K216" s="370"/>
      <c r="L216" s="370"/>
      <c r="M216" s="370"/>
      <c r="N216" s="370"/>
      <c r="O216" s="370"/>
      <c r="P216" s="370"/>
      <c r="Q216" s="370"/>
      <c r="R216" s="370"/>
      <c r="S216" s="370"/>
      <c r="T216" s="37"/>
      <c r="U216" s="37"/>
      <c r="V216" s="37"/>
      <c r="Y216" s="12"/>
      <c r="Z216" s="12"/>
      <c r="AA216" s="12"/>
      <c r="AB216" s="12"/>
      <c r="AC216" s="12"/>
      <c r="AD216" s="12"/>
      <c r="AE216" s="12"/>
      <c r="AF216" s="12"/>
      <c r="AG216" s="12"/>
      <c r="AH216" s="12"/>
      <c r="AI216" s="12"/>
      <c r="AJ216" s="12"/>
    </row>
    <row r="217" spans="1:36" ht="15" customHeight="1" x14ac:dyDescent="0.25">
      <c r="A217" s="37"/>
      <c r="B217" s="37"/>
      <c r="C217" s="37"/>
      <c r="D217" s="342"/>
      <c r="E217" s="342"/>
      <c r="F217" s="342"/>
      <c r="G217" s="342"/>
      <c r="H217" s="342"/>
      <c r="I217" s="342"/>
      <c r="J217" s="342"/>
      <c r="K217" s="342"/>
      <c r="L217" s="342"/>
      <c r="M217" s="342"/>
      <c r="N217" s="342"/>
      <c r="O217" s="342"/>
      <c r="P217" s="38"/>
      <c r="Q217" s="38"/>
      <c r="R217" s="38"/>
      <c r="S217" s="38"/>
      <c r="T217" s="37"/>
      <c r="U217" s="37"/>
      <c r="V217" s="37"/>
      <c r="Y217" s="12"/>
      <c r="Z217" s="12"/>
      <c r="AA217" s="12"/>
      <c r="AB217" s="12"/>
      <c r="AC217" s="12"/>
      <c r="AD217" s="12"/>
      <c r="AE217" s="12"/>
      <c r="AF217" s="12"/>
      <c r="AG217" s="12"/>
      <c r="AH217" s="12"/>
      <c r="AI217" s="12"/>
      <c r="AJ217" s="12"/>
    </row>
    <row r="218" spans="1:36" ht="45.6" customHeight="1" x14ac:dyDescent="0.25">
      <c r="A218" s="37"/>
      <c r="B218" s="37"/>
      <c r="C218" s="37"/>
      <c r="D218" s="371" t="s">
        <v>426</v>
      </c>
      <c r="E218" s="371"/>
      <c r="F218" s="371"/>
      <c r="G218" s="371"/>
      <c r="H218" s="371"/>
      <c r="I218" s="371"/>
      <c r="J218" s="371"/>
      <c r="K218" s="371"/>
      <c r="L218" s="371"/>
      <c r="M218" s="371"/>
      <c r="N218" s="371"/>
      <c r="O218" s="371"/>
      <c r="P218" s="371"/>
      <c r="Q218" s="371"/>
      <c r="R218" s="371"/>
      <c r="S218" s="371"/>
      <c r="T218" s="111"/>
      <c r="U218" s="111"/>
      <c r="V218" s="37"/>
      <c r="Y218" s="12"/>
      <c r="Z218" s="12"/>
      <c r="AA218" s="12"/>
      <c r="AB218" s="12"/>
      <c r="AC218" s="12"/>
      <c r="AD218" s="12"/>
      <c r="AE218" s="12"/>
      <c r="AF218" s="12"/>
      <c r="AG218" s="12"/>
      <c r="AH218" s="12"/>
      <c r="AI218" s="12"/>
      <c r="AJ218" s="12"/>
    </row>
    <row r="219" spans="1:36" ht="13.5" customHeight="1" x14ac:dyDescent="0.25">
      <c r="A219" s="37"/>
      <c r="B219" s="37"/>
      <c r="C219" s="37"/>
      <c r="D219" s="37"/>
      <c r="E219" s="45"/>
      <c r="F219" s="37"/>
      <c r="G219" s="37"/>
      <c r="H219" s="37"/>
      <c r="I219" s="37"/>
      <c r="J219" s="37"/>
      <c r="K219" s="37"/>
      <c r="L219" s="37"/>
      <c r="M219" s="37"/>
      <c r="N219" s="37"/>
      <c r="O219" s="37"/>
      <c r="P219" s="37"/>
      <c r="Q219" s="37"/>
      <c r="R219" s="37"/>
      <c r="S219" s="37"/>
      <c r="T219" s="37"/>
      <c r="U219" s="37"/>
      <c r="V219" s="37"/>
      <c r="Y219" s="12"/>
      <c r="Z219" s="12"/>
      <c r="AA219" s="12"/>
      <c r="AB219" s="12"/>
      <c r="AC219" s="12"/>
      <c r="AD219" s="12"/>
      <c r="AE219" s="12"/>
      <c r="AF219" s="12"/>
      <c r="AG219" s="12"/>
      <c r="AH219" s="12"/>
      <c r="AI219" s="12"/>
      <c r="AJ219" s="12"/>
    </row>
    <row r="220" spans="1:36" ht="13.5" customHeight="1" x14ac:dyDescent="0.25">
      <c r="A220" s="37"/>
      <c r="B220" s="37"/>
      <c r="C220" s="37"/>
      <c r="D220" s="37"/>
      <c r="E220" s="45"/>
      <c r="F220" s="37"/>
      <c r="G220" s="37"/>
      <c r="H220" s="37"/>
      <c r="I220" s="37"/>
      <c r="J220" s="37"/>
      <c r="K220" s="37"/>
      <c r="L220" s="37"/>
      <c r="M220" s="37"/>
      <c r="N220" s="37"/>
      <c r="O220" s="37"/>
      <c r="P220" s="37"/>
      <c r="Q220" s="37"/>
      <c r="R220" s="37"/>
      <c r="S220" s="37"/>
      <c r="T220" s="37"/>
      <c r="U220" s="37"/>
      <c r="V220" s="37"/>
      <c r="W220" s="12"/>
      <c r="X220" s="12"/>
      <c r="Y220" s="12"/>
      <c r="Z220" s="12"/>
      <c r="AA220" s="12"/>
      <c r="AB220" s="12"/>
      <c r="AC220" s="12"/>
      <c r="AD220" s="12"/>
      <c r="AE220" s="12"/>
      <c r="AF220" s="12"/>
      <c r="AG220" s="12"/>
      <c r="AH220" s="12"/>
      <c r="AI220" s="12"/>
      <c r="AJ220" s="12"/>
    </row>
    <row r="221" spans="1:36" ht="13.5" customHeight="1" x14ac:dyDescent="0.25">
      <c r="A221" s="37"/>
      <c r="B221" s="37"/>
      <c r="C221" s="37"/>
      <c r="D221" s="37"/>
      <c r="E221" s="45"/>
      <c r="F221" s="37"/>
      <c r="G221" s="37"/>
      <c r="H221" s="37"/>
      <c r="I221" s="37"/>
      <c r="J221" s="37"/>
      <c r="K221" s="37"/>
      <c r="L221" s="37"/>
      <c r="M221" s="37"/>
      <c r="N221" s="37"/>
      <c r="O221" s="37"/>
      <c r="P221" s="37"/>
      <c r="Q221" s="37"/>
      <c r="R221" s="37"/>
      <c r="S221" s="37"/>
      <c r="T221" s="37"/>
      <c r="U221" s="37"/>
      <c r="V221" s="37"/>
      <c r="W221" s="12"/>
      <c r="X221" s="12"/>
      <c r="Y221" s="12"/>
      <c r="Z221" s="12"/>
      <c r="AA221" s="12"/>
      <c r="AB221" s="12"/>
      <c r="AC221" s="12"/>
      <c r="AD221" s="12"/>
      <c r="AE221" s="12"/>
      <c r="AF221" s="12"/>
      <c r="AG221" s="12"/>
      <c r="AH221" s="12"/>
      <c r="AI221" s="12"/>
      <c r="AJ221" s="12"/>
    </row>
    <row r="222" spans="1:36" ht="13.5" customHeight="1" x14ac:dyDescent="0.25">
      <c r="A222" s="2"/>
      <c r="B222" s="2"/>
      <c r="C222" s="2"/>
      <c r="D222" s="2"/>
      <c r="E222" s="55"/>
      <c r="F222" s="2"/>
      <c r="G222" s="2"/>
      <c r="H222" s="2"/>
      <c r="I222" s="2"/>
      <c r="J222" s="2"/>
      <c r="K222" s="2"/>
      <c r="L222" s="2"/>
      <c r="M222" s="2"/>
      <c r="N222" s="2"/>
      <c r="O222" s="2"/>
      <c r="P222" s="2"/>
      <c r="Q222" s="2"/>
      <c r="R222" s="2"/>
      <c r="S222" s="2"/>
      <c r="T222" s="2"/>
      <c r="U222" s="2"/>
      <c r="V222" s="37"/>
      <c r="W222" s="12"/>
      <c r="X222" s="12"/>
      <c r="Y222" s="12"/>
      <c r="Z222" s="12"/>
      <c r="AA222" s="12"/>
      <c r="AB222" s="12"/>
      <c r="AC222" s="12"/>
      <c r="AD222" s="12"/>
      <c r="AE222" s="12"/>
      <c r="AF222" s="12"/>
      <c r="AG222" s="12"/>
      <c r="AH222" s="12"/>
      <c r="AI222" s="12"/>
      <c r="AJ222" s="12"/>
    </row>
    <row r="223" spans="1:36" ht="13.5" customHeight="1" x14ac:dyDescent="0.25">
      <c r="A223" s="2"/>
      <c r="B223" s="2"/>
      <c r="C223" s="2"/>
      <c r="D223" s="2"/>
      <c r="E223" s="55"/>
      <c r="F223" s="2"/>
      <c r="G223" s="2"/>
      <c r="H223" s="2"/>
      <c r="I223" s="2"/>
      <c r="J223" s="2"/>
      <c r="K223" s="2"/>
      <c r="L223" s="2"/>
      <c r="M223" s="2"/>
      <c r="N223" s="2"/>
      <c r="O223" s="2"/>
      <c r="P223" s="2"/>
      <c r="Q223" s="2"/>
      <c r="R223" s="2"/>
      <c r="S223" s="2"/>
      <c r="T223" s="2"/>
      <c r="U223" s="2"/>
      <c r="V223" s="37"/>
      <c r="W223" s="12"/>
      <c r="X223" s="12"/>
      <c r="Y223" s="12"/>
      <c r="Z223" s="12"/>
      <c r="AA223" s="12"/>
      <c r="AB223" s="12"/>
      <c r="AC223" s="12"/>
      <c r="AD223" s="12"/>
      <c r="AE223" s="12"/>
      <c r="AF223" s="12"/>
      <c r="AG223" s="12"/>
      <c r="AH223" s="12"/>
      <c r="AI223" s="12"/>
      <c r="AJ223" s="12"/>
    </row>
    <row r="224" spans="1:36" ht="13.5" customHeight="1" x14ac:dyDescent="0.25">
      <c r="A224" s="2"/>
      <c r="B224" s="2"/>
      <c r="C224" s="2"/>
      <c r="D224" s="2"/>
      <c r="E224" s="55"/>
      <c r="F224" s="2"/>
      <c r="G224" s="2"/>
      <c r="H224" s="2"/>
      <c r="I224" s="2"/>
      <c r="J224" s="2"/>
      <c r="K224" s="2"/>
      <c r="L224" s="2"/>
      <c r="M224" s="2"/>
      <c r="N224" s="2"/>
      <c r="O224" s="2"/>
      <c r="P224" s="2"/>
      <c r="Q224" s="2"/>
      <c r="R224" s="2"/>
      <c r="S224" s="2"/>
      <c r="T224" s="2"/>
      <c r="U224" s="2"/>
      <c r="V224" s="37"/>
      <c r="W224" s="12"/>
      <c r="X224" s="12"/>
      <c r="Y224" s="12"/>
      <c r="Z224" s="12"/>
      <c r="AA224" s="12"/>
      <c r="AB224" s="12"/>
      <c r="AC224" s="12"/>
      <c r="AD224" s="12"/>
      <c r="AE224" s="12"/>
      <c r="AF224" s="12"/>
      <c r="AG224" s="12"/>
      <c r="AH224" s="12"/>
      <c r="AI224" s="12"/>
      <c r="AJ224" s="12"/>
    </row>
    <row r="225" spans="1:36" ht="13.5" customHeight="1" x14ac:dyDescent="0.25">
      <c r="A225" s="2"/>
      <c r="B225" s="2"/>
      <c r="C225" s="2"/>
      <c r="D225" s="2"/>
      <c r="E225" s="55"/>
      <c r="F225" s="2"/>
      <c r="G225" s="2"/>
      <c r="H225" s="2"/>
      <c r="I225" s="2"/>
      <c r="J225" s="2"/>
      <c r="K225" s="2"/>
      <c r="L225" s="37"/>
      <c r="M225" s="2"/>
      <c r="N225" s="37"/>
      <c r="O225" s="2"/>
      <c r="P225" s="37"/>
      <c r="Q225" s="37"/>
      <c r="R225" s="37"/>
      <c r="S225" s="2"/>
      <c r="T225" s="37"/>
      <c r="U225" s="2"/>
      <c r="V225" s="37"/>
      <c r="W225" s="12"/>
      <c r="X225" s="12"/>
      <c r="Y225" s="12"/>
      <c r="Z225" s="12"/>
      <c r="AA225" s="12"/>
      <c r="AB225" s="12"/>
      <c r="AC225" s="12"/>
      <c r="AD225" s="12"/>
      <c r="AE225" s="12"/>
      <c r="AF225" s="12"/>
      <c r="AG225" s="12"/>
      <c r="AH225" s="12"/>
      <c r="AI225" s="12"/>
      <c r="AJ225" s="12"/>
    </row>
    <row r="226" spans="1:36" ht="13.5" customHeight="1" x14ac:dyDescent="0.25">
      <c r="A226" s="2"/>
      <c r="B226" s="2"/>
      <c r="C226" s="2"/>
      <c r="D226" s="2"/>
      <c r="E226" s="55"/>
      <c r="F226" s="2"/>
      <c r="G226" s="2"/>
      <c r="H226" s="2"/>
      <c r="I226" s="2"/>
      <c r="J226" s="2"/>
      <c r="K226" s="2"/>
      <c r="L226" s="37"/>
      <c r="M226" s="2"/>
      <c r="N226" s="37"/>
      <c r="O226" s="2"/>
      <c r="P226" s="37"/>
      <c r="Q226" s="37"/>
      <c r="R226" s="37"/>
      <c r="S226" s="2"/>
      <c r="T226" s="37"/>
      <c r="U226" s="2"/>
      <c r="V226" s="37"/>
      <c r="W226" s="12"/>
      <c r="X226" s="12"/>
      <c r="Y226" s="12"/>
      <c r="Z226" s="12"/>
      <c r="AA226" s="12"/>
      <c r="AB226" s="12"/>
      <c r="AC226" s="12"/>
      <c r="AD226" s="12"/>
      <c r="AE226" s="12"/>
      <c r="AF226" s="12"/>
      <c r="AG226" s="12"/>
      <c r="AH226" s="12"/>
      <c r="AI226" s="12"/>
      <c r="AJ226" s="12"/>
    </row>
    <row r="227" spans="1:36" ht="13.5" customHeight="1" x14ac:dyDescent="0.25">
      <c r="A227" s="2"/>
      <c r="B227" s="2"/>
      <c r="C227" s="2"/>
      <c r="D227" s="2"/>
      <c r="E227" s="55"/>
      <c r="F227" s="2"/>
      <c r="G227" s="2"/>
      <c r="H227" s="2"/>
      <c r="I227" s="2"/>
      <c r="J227" s="2"/>
      <c r="K227" s="2"/>
      <c r="L227" s="37"/>
      <c r="M227" s="2"/>
      <c r="N227" s="37"/>
      <c r="O227" s="2"/>
      <c r="P227" s="37"/>
      <c r="Q227" s="37"/>
      <c r="R227" s="37"/>
      <c r="S227" s="2"/>
      <c r="T227" s="37"/>
      <c r="U227" s="2"/>
      <c r="V227" s="37"/>
      <c r="W227" s="12"/>
      <c r="X227" s="12"/>
      <c r="Y227" s="12"/>
      <c r="Z227" s="12"/>
      <c r="AA227" s="12"/>
      <c r="AB227" s="12"/>
      <c r="AC227" s="12"/>
      <c r="AD227" s="12"/>
      <c r="AE227" s="12"/>
      <c r="AF227" s="12"/>
      <c r="AG227" s="12"/>
      <c r="AH227" s="12"/>
      <c r="AI227" s="12"/>
      <c r="AJ227" s="12"/>
    </row>
    <row r="228" spans="1:36" ht="13.5" customHeight="1" x14ac:dyDescent="0.25">
      <c r="A228" s="2"/>
      <c r="B228" s="2"/>
      <c r="C228" s="2"/>
      <c r="D228" s="2"/>
      <c r="E228" s="55"/>
      <c r="F228" s="2"/>
      <c r="G228" s="2"/>
      <c r="H228" s="2"/>
      <c r="I228" s="2"/>
      <c r="J228" s="2"/>
      <c r="K228" s="2"/>
      <c r="L228" s="37"/>
      <c r="M228" s="2"/>
      <c r="N228" s="37"/>
      <c r="O228" s="2"/>
      <c r="P228" s="37"/>
      <c r="Q228" s="37"/>
      <c r="R228" s="37"/>
      <c r="S228" s="2"/>
      <c r="T228" s="37"/>
      <c r="U228" s="2"/>
      <c r="V228" s="37"/>
      <c r="W228" s="12"/>
      <c r="X228" s="12"/>
      <c r="Y228" s="12"/>
      <c r="Z228" s="12"/>
      <c r="AA228" s="12"/>
      <c r="AB228" s="12"/>
      <c r="AC228" s="12"/>
      <c r="AD228" s="12"/>
      <c r="AE228" s="12"/>
      <c r="AF228" s="12"/>
      <c r="AG228" s="12"/>
      <c r="AH228" s="12"/>
      <c r="AI228" s="12"/>
      <c r="AJ228" s="12"/>
    </row>
    <row r="229" spans="1:36" ht="13.5" customHeight="1" x14ac:dyDescent="0.25">
      <c r="A229" s="2"/>
      <c r="B229" s="2"/>
      <c r="C229" s="2"/>
      <c r="D229" s="2"/>
      <c r="E229" s="55"/>
      <c r="F229" s="2"/>
      <c r="G229" s="2"/>
      <c r="H229" s="2"/>
      <c r="I229" s="2"/>
      <c r="J229" s="2"/>
      <c r="K229" s="2"/>
      <c r="L229" s="2"/>
      <c r="M229" s="2"/>
      <c r="N229" s="2"/>
      <c r="O229" s="2"/>
      <c r="P229" s="2"/>
      <c r="Q229" s="2"/>
      <c r="R229" s="2"/>
      <c r="S229" s="2"/>
      <c r="T229" s="37"/>
      <c r="U229" s="2"/>
      <c r="V229" s="37"/>
      <c r="W229" s="12"/>
      <c r="X229" s="12"/>
    </row>
    <row r="230" spans="1:36" ht="13.5" customHeight="1" x14ac:dyDescent="0.25">
      <c r="A230" s="2"/>
      <c r="B230" s="2"/>
      <c r="C230" s="2"/>
      <c r="D230" s="2"/>
      <c r="E230" s="55"/>
      <c r="F230" s="2"/>
      <c r="G230" s="2"/>
      <c r="H230" s="2"/>
      <c r="I230" s="2"/>
      <c r="J230" s="2"/>
      <c r="K230" s="2"/>
      <c r="L230" s="2"/>
      <c r="M230" s="2"/>
      <c r="N230" s="2"/>
      <c r="O230" s="2"/>
      <c r="P230" s="2"/>
      <c r="Q230" s="2"/>
      <c r="R230" s="2"/>
      <c r="S230" s="2"/>
      <c r="T230" s="37"/>
      <c r="U230" s="2"/>
      <c r="V230" s="37"/>
      <c r="W230" s="12"/>
      <c r="X230" s="12"/>
    </row>
    <row r="231" spans="1:36" ht="13.5" customHeight="1" x14ac:dyDescent="0.25">
      <c r="A231" s="2"/>
      <c r="B231" s="2"/>
      <c r="C231" s="2"/>
      <c r="D231" s="2"/>
      <c r="E231" s="55"/>
      <c r="F231" s="2"/>
      <c r="G231" s="2"/>
      <c r="H231" s="2"/>
      <c r="I231" s="2"/>
      <c r="J231" s="2"/>
      <c r="K231" s="2"/>
      <c r="L231" s="2"/>
      <c r="M231" s="2"/>
      <c r="N231" s="2"/>
      <c r="O231" s="2"/>
      <c r="P231" s="2"/>
      <c r="Q231" s="2"/>
      <c r="R231" s="2"/>
      <c r="S231" s="2"/>
      <c r="T231" s="37"/>
      <c r="U231" s="2"/>
      <c r="V231" s="37"/>
      <c r="W231" s="12"/>
      <c r="X231" s="12"/>
    </row>
    <row r="232" spans="1:36" ht="13.5" customHeight="1" x14ac:dyDescent="0.25">
      <c r="A232" s="2"/>
      <c r="B232" s="2"/>
      <c r="C232" s="2"/>
      <c r="D232" s="2"/>
      <c r="E232" s="55"/>
      <c r="F232" s="2"/>
      <c r="G232" s="2"/>
      <c r="H232" s="2"/>
      <c r="I232" s="2"/>
      <c r="J232" s="2"/>
      <c r="K232" s="2"/>
      <c r="L232" s="2"/>
      <c r="M232" s="2"/>
      <c r="N232" s="2"/>
      <c r="O232" s="2"/>
      <c r="P232" s="2"/>
      <c r="Q232" s="2"/>
      <c r="R232" s="2"/>
      <c r="S232" s="2"/>
      <c r="T232" s="37"/>
      <c r="U232" s="2"/>
      <c r="V232" s="37"/>
      <c r="W232" s="12"/>
      <c r="X232" s="12"/>
    </row>
    <row r="233" spans="1:36" ht="15" x14ac:dyDescent="0.25">
      <c r="A233" s="2"/>
      <c r="B233" s="2"/>
      <c r="C233" s="2"/>
      <c r="D233" s="2"/>
      <c r="E233" s="55"/>
      <c r="F233" s="2"/>
      <c r="G233" s="2"/>
      <c r="H233" s="2"/>
      <c r="I233" s="2"/>
      <c r="J233" s="2"/>
      <c r="K233" s="2"/>
      <c r="L233" s="2"/>
      <c r="M233" s="2"/>
      <c r="N233" s="2"/>
      <c r="O233" s="2"/>
      <c r="P233" s="2"/>
      <c r="Q233" s="2"/>
      <c r="R233" s="2"/>
      <c r="S233" s="2"/>
      <c r="T233" s="37"/>
      <c r="U233" s="2"/>
      <c r="V233" s="37"/>
      <c r="W233" s="12"/>
      <c r="X233" s="12"/>
      <c r="Y233" s="12"/>
      <c r="Z233" s="12"/>
      <c r="AA233" s="12"/>
      <c r="AB233" s="12"/>
      <c r="AC233" s="12"/>
      <c r="AD233" s="12"/>
      <c r="AE233" s="12"/>
      <c r="AF233" s="12"/>
      <c r="AG233" s="12"/>
      <c r="AH233" s="12"/>
      <c r="AI233" s="12"/>
      <c r="AJ233" s="12"/>
    </row>
    <row r="234" spans="1:36" ht="13.5" customHeight="1" x14ac:dyDescent="0.25">
      <c r="A234" s="2"/>
      <c r="B234" s="2"/>
      <c r="C234" s="2"/>
      <c r="D234" s="2"/>
      <c r="E234" s="55"/>
      <c r="F234" s="2"/>
      <c r="G234" s="2"/>
      <c r="H234" s="2"/>
      <c r="I234" s="2"/>
      <c r="J234" s="2"/>
      <c r="K234" s="2"/>
      <c r="L234" s="2"/>
      <c r="M234" s="2"/>
      <c r="N234" s="2"/>
      <c r="O234" s="2"/>
      <c r="P234" s="2"/>
      <c r="Q234" s="2"/>
      <c r="R234" s="2"/>
      <c r="S234" s="2"/>
      <c r="T234" s="37"/>
      <c r="U234" s="2"/>
      <c r="V234" s="37"/>
      <c r="W234" s="12"/>
      <c r="X234" s="12"/>
    </row>
    <row r="235" spans="1:36" ht="13.5" customHeight="1" x14ac:dyDescent="0.25">
      <c r="V235" s="37"/>
      <c r="W235" s="12"/>
      <c r="X235" s="12"/>
    </row>
    <row r="236" spans="1:36" ht="13.5" customHeight="1" x14ac:dyDescent="0.25">
      <c r="V236" s="37"/>
      <c r="W236" s="12"/>
      <c r="X236" s="12"/>
    </row>
    <row r="237" spans="1:36" ht="13.5" customHeight="1" x14ac:dyDescent="0.25">
      <c r="V237" s="37"/>
    </row>
    <row r="238" spans="1:36" ht="13.5" customHeight="1" x14ac:dyDescent="0.25">
      <c r="V238" s="37"/>
    </row>
    <row r="239" spans="1:36" ht="13.5" customHeight="1" x14ac:dyDescent="0.25">
      <c r="V239" s="37"/>
    </row>
    <row r="240" spans="1:36" ht="13.5" customHeight="1" x14ac:dyDescent="0.25">
      <c r="V240" s="37"/>
    </row>
    <row r="241" spans="22:24" ht="13.5" customHeight="1" x14ac:dyDescent="0.25">
      <c r="V241" s="37"/>
      <c r="W241" s="12"/>
      <c r="X241" s="12"/>
    </row>
    <row r="242" spans="22:24" ht="13.5" customHeight="1" x14ac:dyDescent="0.25">
      <c r="V242" s="37"/>
    </row>
  </sheetData>
  <protectedRanges>
    <protectedRange sqref="M176:M177 N166:N167 N175:N177 N158:N159" name="Range15"/>
    <protectedRange sqref="M150 M142 N141" name="Range14"/>
    <protectedRange sqref="M133 N132" name="Range13"/>
    <protectedRange sqref="N149" name="Range16"/>
    <protectedRange sqref="M84 N83" name="Range6"/>
    <protectedRange sqref="M211 N210 O211:T211" name="Range19"/>
    <protectedRange sqref="N197:N198" name="Range18"/>
  </protectedRanges>
  <mergeCells count="3">
    <mergeCell ref="W210:X210"/>
    <mergeCell ref="D216:S216"/>
    <mergeCell ref="D218:S218"/>
  </mergeCells>
  <phoneticPr fontId="7" type="noConversion"/>
  <printOptions headings="1"/>
  <pageMargins left="0.25" right="0.5" top="0.75" bottom="0.75" header="0.5" footer="0.5"/>
  <pageSetup scale="58" fitToHeight="5" orientation="landscape" r:id="rId1"/>
  <headerFooter alignWithMargins="0">
    <oddFooter>&amp;L&amp;F&amp;C&amp;A&amp;RUpdated: &amp;D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V43"/>
  <sheetViews>
    <sheetView zoomScaleNormal="100" workbookViewId="0">
      <pane ySplit="8" topLeftCell="A27" activePane="bottomLeft" state="frozen"/>
      <selection activeCell="A40" sqref="A40:Q40"/>
      <selection pane="bottomLeft" activeCell="B40" sqref="B40:L40"/>
    </sheetView>
  </sheetViews>
  <sheetFormatPr defaultColWidth="8.85546875" defaultRowHeight="15" x14ac:dyDescent="0.25"/>
  <cols>
    <col min="1" max="1" width="8.28515625" style="210" customWidth="1"/>
    <col min="2" max="2" width="19.85546875" style="215" customWidth="1"/>
    <col min="3" max="3" width="1.28515625" style="215" customWidth="1"/>
    <col min="4" max="4" width="17" style="215" customWidth="1"/>
    <col min="5" max="5" width="1.140625" style="215" customWidth="1"/>
    <col min="6" max="6" width="18.42578125" style="215" customWidth="1"/>
    <col min="7" max="7" width="1.28515625" style="215" customWidth="1"/>
    <col min="8" max="8" width="19.28515625" style="215" customWidth="1"/>
    <col min="9" max="9" width="1.28515625" style="215" customWidth="1"/>
    <col min="10" max="10" width="20.28515625" style="215" customWidth="1"/>
    <col min="11" max="11" width="1" style="215" customWidth="1"/>
    <col min="12" max="12" width="21.140625" style="215" customWidth="1"/>
    <col min="13" max="13" width="18.7109375" style="215" customWidth="1"/>
    <col min="14" max="256" width="8.85546875" style="215"/>
    <col min="257" max="16384" width="8.85546875" style="210"/>
  </cols>
  <sheetData>
    <row r="1" spans="1:256" ht="15.75" x14ac:dyDescent="0.25">
      <c r="A1" s="208" t="str">
        <f>Entity</f>
        <v>Name of Tribe</v>
      </c>
      <c r="B1" s="209"/>
      <c r="C1" s="209"/>
      <c r="D1" s="209"/>
      <c r="E1" s="209"/>
      <c r="F1" s="209"/>
      <c r="G1" s="209"/>
      <c r="H1" s="209"/>
      <c r="I1" s="209"/>
      <c r="J1" s="209"/>
      <c r="K1" s="209"/>
      <c r="L1" s="208" t="s">
        <v>231</v>
      </c>
      <c r="M1" s="209"/>
      <c r="N1" s="209"/>
      <c r="O1" s="209"/>
      <c r="P1" s="209"/>
      <c r="Q1" s="209"/>
      <c r="R1" s="209"/>
      <c r="S1" s="209"/>
      <c r="T1" s="209"/>
      <c r="U1" s="209"/>
      <c r="V1" s="209"/>
      <c r="W1" s="209"/>
      <c r="X1" s="209"/>
      <c r="Y1" s="209"/>
      <c r="Z1" s="209"/>
      <c r="AA1" s="209"/>
      <c r="AB1" s="209"/>
      <c r="AC1" s="209"/>
      <c r="AD1" s="209"/>
      <c r="AE1" s="209"/>
      <c r="AF1" s="209"/>
      <c r="AG1" s="209"/>
      <c r="AH1" s="209"/>
      <c r="AI1" s="209"/>
      <c r="AJ1" s="209"/>
      <c r="AK1" s="209"/>
      <c r="AL1" s="209"/>
      <c r="AM1" s="209"/>
      <c r="AN1" s="209"/>
      <c r="AO1" s="209"/>
      <c r="AP1" s="209"/>
      <c r="AQ1" s="209"/>
      <c r="AR1" s="209"/>
      <c r="AS1" s="209"/>
      <c r="AT1" s="209"/>
      <c r="AU1" s="209"/>
      <c r="AV1" s="209"/>
      <c r="AW1" s="209"/>
      <c r="AX1" s="209"/>
      <c r="AY1" s="209"/>
      <c r="AZ1" s="209"/>
      <c r="BA1" s="209"/>
      <c r="BB1" s="209"/>
      <c r="BC1" s="209"/>
      <c r="BD1" s="209"/>
      <c r="BE1" s="209"/>
      <c r="BF1" s="209"/>
      <c r="BG1" s="209"/>
      <c r="BH1" s="209"/>
      <c r="BI1" s="209"/>
      <c r="BJ1" s="209"/>
      <c r="BK1" s="209"/>
      <c r="BL1" s="209"/>
      <c r="BM1" s="209"/>
      <c r="BN1" s="209"/>
      <c r="BO1" s="209"/>
      <c r="BP1" s="209"/>
      <c r="BQ1" s="209"/>
      <c r="BR1" s="209"/>
      <c r="BS1" s="209"/>
      <c r="BT1" s="209"/>
      <c r="BU1" s="209"/>
      <c r="BV1" s="209"/>
      <c r="BW1" s="209"/>
      <c r="BX1" s="209"/>
      <c r="BY1" s="209"/>
      <c r="BZ1" s="209"/>
      <c r="CA1" s="209"/>
      <c r="CB1" s="209"/>
      <c r="CC1" s="209"/>
      <c r="CD1" s="209"/>
      <c r="CE1" s="209"/>
      <c r="CF1" s="209"/>
      <c r="CG1" s="209"/>
      <c r="CH1" s="209"/>
      <c r="CI1" s="209"/>
      <c r="CJ1" s="209"/>
      <c r="CK1" s="209"/>
      <c r="CL1" s="209"/>
      <c r="CM1" s="209"/>
      <c r="CN1" s="209"/>
      <c r="CO1" s="209"/>
      <c r="CP1" s="209"/>
      <c r="CQ1" s="209"/>
      <c r="CR1" s="209"/>
      <c r="CS1" s="209"/>
      <c r="CT1" s="209"/>
      <c r="CU1" s="209"/>
      <c r="CV1" s="209"/>
      <c r="CW1" s="209"/>
      <c r="CX1" s="209"/>
      <c r="CY1" s="209"/>
      <c r="CZ1" s="209"/>
      <c r="DA1" s="209"/>
      <c r="DB1" s="209"/>
      <c r="DC1" s="209"/>
      <c r="DD1" s="209"/>
      <c r="DE1" s="209"/>
      <c r="DF1" s="209"/>
      <c r="DG1" s="209"/>
      <c r="DH1" s="209"/>
      <c r="DI1" s="209"/>
      <c r="DJ1" s="209"/>
      <c r="DK1" s="209"/>
      <c r="DL1" s="209"/>
      <c r="DM1" s="209"/>
      <c r="DN1" s="209"/>
      <c r="DO1" s="209"/>
      <c r="DP1" s="209"/>
      <c r="DQ1" s="209"/>
      <c r="DR1" s="209"/>
      <c r="DS1" s="209"/>
      <c r="DT1" s="209"/>
      <c r="DU1" s="209"/>
      <c r="DV1" s="209"/>
      <c r="DW1" s="209"/>
      <c r="DX1" s="209"/>
      <c r="DY1" s="209"/>
      <c r="DZ1" s="209"/>
      <c r="EA1" s="209"/>
      <c r="EB1" s="209"/>
      <c r="EC1" s="209"/>
      <c r="ED1" s="209"/>
      <c r="EE1" s="209"/>
      <c r="EF1" s="209"/>
      <c r="EG1" s="209"/>
      <c r="EH1" s="209"/>
      <c r="EI1" s="209"/>
      <c r="EJ1" s="209"/>
      <c r="EK1" s="209"/>
      <c r="EL1" s="209"/>
      <c r="EM1" s="209"/>
      <c r="EN1" s="209"/>
      <c r="EO1" s="209"/>
      <c r="EP1" s="209"/>
      <c r="EQ1" s="209"/>
      <c r="ER1" s="209"/>
      <c r="ES1" s="209"/>
      <c r="ET1" s="209"/>
      <c r="EU1" s="209"/>
      <c r="EV1" s="209"/>
      <c r="EW1" s="209"/>
      <c r="EX1" s="209"/>
      <c r="EY1" s="209"/>
      <c r="EZ1" s="209"/>
      <c r="FA1" s="209"/>
      <c r="FB1" s="209"/>
      <c r="FC1" s="209"/>
      <c r="FD1" s="209"/>
      <c r="FE1" s="209"/>
      <c r="FF1" s="209"/>
      <c r="FG1" s="209"/>
      <c r="FH1" s="209"/>
      <c r="FI1" s="209"/>
      <c r="FJ1" s="209"/>
      <c r="FK1" s="209"/>
      <c r="FL1" s="209"/>
      <c r="FM1" s="209"/>
      <c r="FN1" s="209"/>
      <c r="FO1" s="209"/>
      <c r="FP1" s="209"/>
      <c r="FQ1" s="209"/>
      <c r="FR1" s="209"/>
      <c r="FS1" s="209"/>
      <c r="FT1" s="209"/>
      <c r="FU1" s="209"/>
      <c r="FV1" s="209"/>
      <c r="FW1" s="209"/>
      <c r="FX1" s="209"/>
      <c r="FY1" s="209"/>
      <c r="FZ1" s="209"/>
      <c r="GA1" s="209"/>
      <c r="GB1" s="209"/>
      <c r="GC1" s="209"/>
      <c r="GD1" s="209"/>
      <c r="GE1" s="209"/>
      <c r="GF1" s="209"/>
      <c r="GG1" s="209"/>
      <c r="GH1" s="209"/>
      <c r="GI1" s="209"/>
      <c r="GJ1" s="209"/>
      <c r="GK1" s="209"/>
      <c r="GL1" s="209"/>
      <c r="GM1" s="209"/>
      <c r="GN1" s="209"/>
      <c r="GO1" s="209"/>
      <c r="GP1" s="209"/>
      <c r="GQ1" s="209"/>
      <c r="GR1" s="209"/>
      <c r="GS1" s="209"/>
      <c r="GT1" s="209"/>
      <c r="GU1" s="209"/>
      <c r="GV1" s="209"/>
      <c r="GW1" s="209"/>
      <c r="GX1" s="209"/>
      <c r="GY1" s="209"/>
      <c r="GZ1" s="209"/>
      <c r="HA1" s="209"/>
      <c r="HB1" s="209"/>
      <c r="HC1" s="209"/>
      <c r="HD1" s="209"/>
      <c r="HE1" s="209"/>
      <c r="HF1" s="209"/>
      <c r="HG1" s="209"/>
      <c r="HH1" s="209"/>
      <c r="HI1" s="209"/>
      <c r="HJ1" s="209"/>
      <c r="HK1" s="209"/>
      <c r="HL1" s="209"/>
      <c r="HM1" s="209"/>
      <c r="HN1" s="209"/>
      <c r="HO1" s="209"/>
      <c r="HP1" s="209"/>
      <c r="HQ1" s="209"/>
      <c r="HR1" s="209"/>
      <c r="HS1" s="209"/>
      <c r="HT1" s="209"/>
      <c r="HU1" s="209"/>
      <c r="HV1" s="209"/>
      <c r="HW1" s="209"/>
      <c r="HX1" s="209"/>
      <c r="HY1" s="209"/>
      <c r="HZ1" s="209"/>
      <c r="IA1" s="209"/>
      <c r="IB1" s="209"/>
      <c r="IC1" s="209"/>
      <c r="ID1" s="209"/>
      <c r="IE1" s="209"/>
      <c r="IF1" s="209"/>
      <c r="IG1" s="209"/>
      <c r="IH1" s="209"/>
      <c r="II1" s="209"/>
      <c r="IJ1" s="209"/>
      <c r="IK1" s="209"/>
      <c r="IL1" s="209"/>
      <c r="IM1" s="209"/>
      <c r="IN1" s="209"/>
      <c r="IO1" s="209"/>
      <c r="IP1" s="209"/>
      <c r="IQ1" s="209"/>
      <c r="IR1" s="209"/>
      <c r="IS1" s="209"/>
      <c r="IT1" s="209"/>
      <c r="IU1" s="209"/>
      <c r="IV1" s="209"/>
    </row>
    <row r="2" spans="1:256" ht="15.75" x14ac:dyDescent="0.25">
      <c r="A2" s="208" t="s">
        <v>227</v>
      </c>
      <c r="B2" s="209"/>
      <c r="C2" s="211"/>
      <c r="D2" s="211"/>
      <c r="E2" s="211"/>
      <c r="F2" s="211"/>
      <c r="G2" s="211"/>
      <c r="H2" s="211"/>
      <c r="I2" s="211"/>
      <c r="J2" s="211"/>
      <c r="K2" s="211"/>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209"/>
      <c r="AL2" s="209"/>
      <c r="AM2" s="209"/>
      <c r="AN2" s="209"/>
      <c r="AO2" s="209"/>
      <c r="AP2" s="209"/>
      <c r="AQ2" s="209"/>
      <c r="AR2" s="209"/>
      <c r="AS2" s="209"/>
      <c r="AT2" s="209"/>
      <c r="AU2" s="209"/>
      <c r="AV2" s="209"/>
      <c r="AW2" s="209"/>
      <c r="AX2" s="209"/>
      <c r="AY2" s="209"/>
      <c r="AZ2" s="209"/>
      <c r="BA2" s="209"/>
      <c r="BB2" s="209"/>
      <c r="BC2" s="209"/>
      <c r="BD2" s="209"/>
      <c r="BE2" s="209"/>
      <c r="BF2" s="209"/>
      <c r="BG2" s="209"/>
      <c r="BH2" s="209"/>
      <c r="BI2" s="209"/>
      <c r="BJ2" s="209"/>
      <c r="BK2" s="209"/>
      <c r="BL2" s="209"/>
      <c r="BM2" s="209"/>
      <c r="BN2" s="209"/>
      <c r="BO2" s="209"/>
      <c r="BP2" s="209"/>
      <c r="BQ2" s="209"/>
      <c r="BR2" s="209"/>
      <c r="BS2" s="209"/>
      <c r="BT2" s="209"/>
      <c r="BU2" s="209"/>
      <c r="BV2" s="209"/>
      <c r="BW2" s="209"/>
      <c r="BX2" s="209"/>
      <c r="BY2" s="209"/>
      <c r="BZ2" s="209"/>
      <c r="CA2" s="209"/>
      <c r="CB2" s="209"/>
      <c r="CC2" s="209"/>
      <c r="CD2" s="209"/>
      <c r="CE2" s="209"/>
      <c r="CF2" s="209"/>
      <c r="CG2" s="209"/>
      <c r="CH2" s="209"/>
      <c r="CI2" s="209"/>
      <c r="CJ2" s="209"/>
      <c r="CK2" s="209"/>
      <c r="CL2" s="209"/>
      <c r="CM2" s="209"/>
      <c r="CN2" s="209"/>
      <c r="CO2" s="209"/>
      <c r="CP2" s="209"/>
      <c r="CQ2" s="209"/>
      <c r="CR2" s="209"/>
      <c r="CS2" s="209"/>
      <c r="CT2" s="209"/>
      <c r="CU2" s="209"/>
      <c r="CV2" s="209"/>
      <c r="CW2" s="209"/>
      <c r="CX2" s="209"/>
      <c r="CY2" s="209"/>
      <c r="CZ2" s="209"/>
      <c r="DA2" s="209"/>
      <c r="DB2" s="209"/>
      <c r="DC2" s="209"/>
      <c r="DD2" s="209"/>
      <c r="DE2" s="209"/>
      <c r="DF2" s="209"/>
      <c r="DG2" s="209"/>
      <c r="DH2" s="209"/>
      <c r="DI2" s="209"/>
      <c r="DJ2" s="209"/>
      <c r="DK2" s="209"/>
      <c r="DL2" s="209"/>
      <c r="DM2" s="209"/>
      <c r="DN2" s="209"/>
      <c r="DO2" s="209"/>
      <c r="DP2" s="209"/>
      <c r="DQ2" s="209"/>
      <c r="DR2" s="209"/>
      <c r="DS2" s="209"/>
      <c r="DT2" s="209"/>
      <c r="DU2" s="209"/>
      <c r="DV2" s="209"/>
      <c r="DW2" s="209"/>
      <c r="DX2" s="209"/>
      <c r="DY2" s="209"/>
      <c r="DZ2" s="209"/>
      <c r="EA2" s="209"/>
      <c r="EB2" s="209"/>
      <c r="EC2" s="209"/>
      <c r="ED2" s="209"/>
      <c r="EE2" s="209"/>
      <c r="EF2" s="209"/>
      <c r="EG2" s="209"/>
      <c r="EH2" s="209"/>
      <c r="EI2" s="209"/>
      <c r="EJ2" s="209"/>
      <c r="EK2" s="209"/>
      <c r="EL2" s="209"/>
      <c r="EM2" s="209"/>
      <c r="EN2" s="209"/>
      <c r="EO2" s="209"/>
      <c r="EP2" s="209"/>
      <c r="EQ2" s="209"/>
      <c r="ER2" s="209"/>
      <c r="ES2" s="209"/>
      <c r="ET2" s="209"/>
      <c r="EU2" s="209"/>
      <c r="EV2" s="209"/>
      <c r="EW2" s="209"/>
      <c r="EX2" s="209"/>
      <c r="EY2" s="209"/>
      <c r="EZ2" s="209"/>
      <c r="FA2" s="209"/>
      <c r="FB2" s="209"/>
      <c r="FC2" s="209"/>
      <c r="FD2" s="209"/>
      <c r="FE2" s="209"/>
      <c r="FF2" s="209"/>
      <c r="FG2" s="209"/>
      <c r="FH2" s="209"/>
      <c r="FI2" s="209"/>
      <c r="FJ2" s="209"/>
      <c r="FK2" s="209"/>
      <c r="FL2" s="209"/>
      <c r="FM2" s="209"/>
      <c r="FN2" s="209"/>
      <c r="FO2" s="209"/>
      <c r="FP2" s="209"/>
      <c r="FQ2" s="209"/>
      <c r="FR2" s="209"/>
      <c r="FS2" s="209"/>
      <c r="FT2" s="209"/>
      <c r="FU2" s="209"/>
      <c r="FV2" s="209"/>
      <c r="FW2" s="209"/>
      <c r="FX2" s="209"/>
      <c r="FY2" s="209"/>
      <c r="FZ2" s="209"/>
      <c r="GA2" s="209"/>
      <c r="GB2" s="209"/>
      <c r="GC2" s="209"/>
      <c r="GD2" s="209"/>
      <c r="GE2" s="209"/>
      <c r="GF2" s="209"/>
      <c r="GG2" s="209"/>
      <c r="GH2" s="209"/>
      <c r="GI2" s="209"/>
      <c r="GJ2" s="209"/>
      <c r="GK2" s="209"/>
      <c r="GL2" s="209"/>
      <c r="GM2" s="209"/>
      <c r="GN2" s="209"/>
      <c r="GO2" s="209"/>
      <c r="GP2" s="209"/>
      <c r="GQ2" s="209"/>
      <c r="GR2" s="209"/>
      <c r="GS2" s="209"/>
      <c r="GT2" s="209"/>
      <c r="GU2" s="209"/>
      <c r="GV2" s="209"/>
      <c r="GW2" s="209"/>
      <c r="GX2" s="209"/>
      <c r="GY2" s="209"/>
      <c r="GZ2" s="209"/>
      <c r="HA2" s="209"/>
      <c r="HB2" s="209"/>
      <c r="HC2" s="209"/>
      <c r="HD2" s="209"/>
      <c r="HE2" s="209"/>
      <c r="HF2" s="209"/>
      <c r="HG2" s="209"/>
      <c r="HH2" s="209"/>
      <c r="HI2" s="209"/>
      <c r="HJ2" s="209"/>
      <c r="HK2" s="209"/>
      <c r="HL2" s="209"/>
      <c r="HM2" s="209"/>
      <c r="HN2" s="209"/>
      <c r="HO2" s="209"/>
      <c r="HP2" s="209"/>
      <c r="HQ2" s="209"/>
      <c r="HR2" s="209"/>
      <c r="HS2" s="209"/>
      <c r="HT2" s="209"/>
      <c r="HU2" s="209"/>
      <c r="HV2" s="209"/>
      <c r="HW2" s="209"/>
      <c r="HX2" s="209"/>
      <c r="HY2" s="209"/>
      <c r="HZ2" s="209"/>
      <c r="IA2" s="209"/>
      <c r="IB2" s="209"/>
      <c r="IC2" s="209"/>
      <c r="ID2" s="209"/>
      <c r="IE2" s="209"/>
      <c r="IF2" s="209"/>
      <c r="IG2" s="209"/>
      <c r="IH2" s="209"/>
      <c r="II2" s="209"/>
      <c r="IJ2" s="209"/>
      <c r="IK2" s="209"/>
      <c r="IL2" s="209"/>
      <c r="IM2" s="209"/>
      <c r="IN2" s="209"/>
      <c r="IO2" s="209"/>
      <c r="IP2" s="209"/>
      <c r="IQ2" s="209"/>
      <c r="IR2" s="209"/>
      <c r="IS2" s="209"/>
      <c r="IT2" s="209"/>
      <c r="IU2" s="209"/>
      <c r="IV2" s="209"/>
    </row>
    <row r="3" spans="1:256" ht="15.75" x14ac:dyDescent="0.25">
      <c r="A3" s="212" t="str">
        <f>'start here-do not delete'!D29</f>
        <v>FY 2022</v>
      </c>
      <c r="B3" s="208" t="s">
        <v>228</v>
      </c>
      <c r="C3" s="208"/>
      <c r="D3" s="211"/>
      <c r="E3" s="211"/>
      <c r="F3" s="211"/>
      <c r="G3" s="211"/>
      <c r="H3" s="211"/>
      <c r="I3" s="211"/>
      <c r="J3" s="211"/>
      <c r="K3" s="211"/>
      <c r="L3" s="213"/>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c r="AV3" s="209"/>
      <c r="AW3" s="209"/>
      <c r="AX3" s="209"/>
      <c r="AY3" s="209"/>
      <c r="AZ3" s="209"/>
      <c r="BA3" s="209"/>
      <c r="BB3" s="209"/>
      <c r="BC3" s="209"/>
      <c r="BD3" s="209"/>
      <c r="BE3" s="209"/>
      <c r="BF3" s="209"/>
      <c r="BG3" s="209"/>
      <c r="BH3" s="209"/>
      <c r="BI3" s="209"/>
      <c r="BJ3" s="209"/>
      <c r="BK3" s="209"/>
      <c r="BL3" s="209"/>
      <c r="BM3" s="209"/>
      <c r="BN3" s="209"/>
      <c r="BO3" s="209"/>
      <c r="BP3" s="209"/>
      <c r="BQ3" s="209"/>
      <c r="BR3" s="209"/>
      <c r="BS3" s="209"/>
      <c r="BT3" s="209"/>
      <c r="BU3" s="209"/>
      <c r="BV3" s="209"/>
      <c r="BW3" s="209"/>
      <c r="BX3" s="209"/>
      <c r="BY3" s="209"/>
      <c r="BZ3" s="209"/>
      <c r="CA3" s="209"/>
      <c r="CB3" s="209"/>
      <c r="CC3" s="209"/>
      <c r="CD3" s="209"/>
      <c r="CE3" s="209"/>
      <c r="CF3" s="209"/>
      <c r="CG3" s="209"/>
      <c r="CH3" s="209"/>
      <c r="CI3" s="209"/>
      <c r="CJ3" s="209"/>
      <c r="CK3" s="209"/>
      <c r="CL3" s="209"/>
      <c r="CM3" s="209"/>
      <c r="CN3" s="209"/>
      <c r="CO3" s="209"/>
      <c r="CP3" s="209"/>
      <c r="CQ3" s="209"/>
      <c r="CR3" s="209"/>
      <c r="CS3" s="209"/>
      <c r="CT3" s="209"/>
      <c r="CU3" s="209"/>
      <c r="CV3" s="209"/>
      <c r="CW3" s="209"/>
      <c r="CX3" s="209"/>
      <c r="CY3" s="209"/>
      <c r="CZ3" s="209"/>
      <c r="DA3" s="209"/>
      <c r="DB3" s="209"/>
      <c r="DC3" s="209"/>
      <c r="DD3" s="209"/>
      <c r="DE3" s="209"/>
      <c r="DF3" s="209"/>
      <c r="DG3" s="209"/>
      <c r="DH3" s="209"/>
      <c r="DI3" s="209"/>
      <c r="DJ3" s="209"/>
      <c r="DK3" s="209"/>
      <c r="DL3" s="209"/>
      <c r="DM3" s="209"/>
      <c r="DN3" s="209"/>
      <c r="DO3" s="209"/>
      <c r="DP3" s="209"/>
      <c r="DQ3" s="209"/>
      <c r="DR3" s="209"/>
      <c r="DS3" s="209"/>
      <c r="DT3" s="209"/>
      <c r="DU3" s="209"/>
      <c r="DV3" s="209"/>
      <c r="DW3" s="209"/>
      <c r="DX3" s="209"/>
      <c r="DY3" s="209"/>
      <c r="DZ3" s="209"/>
      <c r="EA3" s="209"/>
      <c r="EB3" s="209"/>
      <c r="EC3" s="209"/>
      <c r="ED3" s="209"/>
      <c r="EE3" s="209"/>
      <c r="EF3" s="209"/>
      <c r="EG3" s="209"/>
      <c r="EH3" s="209"/>
      <c r="EI3" s="209"/>
      <c r="EJ3" s="209"/>
      <c r="EK3" s="209"/>
      <c r="EL3" s="209"/>
      <c r="EM3" s="209"/>
      <c r="EN3" s="209"/>
      <c r="EO3" s="209"/>
      <c r="EP3" s="209"/>
      <c r="EQ3" s="209"/>
      <c r="ER3" s="209"/>
      <c r="ES3" s="209"/>
      <c r="ET3" s="209"/>
      <c r="EU3" s="209"/>
      <c r="EV3" s="209"/>
      <c r="EW3" s="209"/>
      <c r="EX3" s="209"/>
      <c r="EY3" s="209"/>
      <c r="EZ3" s="209"/>
      <c r="FA3" s="209"/>
      <c r="FB3" s="209"/>
      <c r="FC3" s="209"/>
      <c r="FD3" s="209"/>
      <c r="FE3" s="209"/>
      <c r="FF3" s="209"/>
      <c r="FG3" s="209"/>
      <c r="FH3" s="209"/>
      <c r="FI3" s="209"/>
      <c r="FJ3" s="209"/>
      <c r="FK3" s="209"/>
      <c r="FL3" s="209"/>
      <c r="FM3" s="209"/>
      <c r="FN3" s="209"/>
      <c r="FO3" s="209"/>
      <c r="FP3" s="209"/>
      <c r="FQ3" s="209"/>
      <c r="FR3" s="209"/>
      <c r="FS3" s="209"/>
      <c r="FT3" s="209"/>
      <c r="FU3" s="209"/>
      <c r="FV3" s="209"/>
      <c r="FW3" s="209"/>
      <c r="FX3" s="209"/>
      <c r="FY3" s="209"/>
      <c r="FZ3" s="209"/>
      <c r="GA3" s="209"/>
      <c r="GB3" s="209"/>
      <c r="GC3" s="209"/>
      <c r="GD3" s="209"/>
      <c r="GE3" s="209"/>
      <c r="GF3" s="209"/>
      <c r="GG3" s="209"/>
      <c r="GH3" s="209"/>
      <c r="GI3" s="209"/>
      <c r="GJ3" s="209"/>
      <c r="GK3" s="209"/>
      <c r="GL3" s="209"/>
      <c r="GM3" s="209"/>
      <c r="GN3" s="209"/>
      <c r="GO3" s="209"/>
      <c r="GP3" s="209"/>
      <c r="GQ3" s="209"/>
      <c r="GR3" s="209"/>
      <c r="GS3" s="209"/>
      <c r="GT3" s="209"/>
      <c r="GU3" s="209"/>
      <c r="GV3" s="209"/>
      <c r="GW3" s="209"/>
      <c r="GX3" s="209"/>
      <c r="GY3" s="209"/>
      <c r="GZ3" s="209"/>
      <c r="HA3" s="209"/>
      <c r="HB3" s="209"/>
      <c r="HC3" s="209"/>
      <c r="HD3" s="209"/>
      <c r="HE3" s="209"/>
      <c r="HF3" s="209"/>
      <c r="HG3" s="209"/>
      <c r="HH3" s="209"/>
      <c r="HI3" s="209"/>
      <c r="HJ3" s="209"/>
      <c r="HK3" s="209"/>
      <c r="HL3" s="209"/>
      <c r="HM3" s="209"/>
      <c r="HN3" s="209"/>
      <c r="HO3" s="209"/>
      <c r="HP3" s="209"/>
      <c r="HQ3" s="209"/>
      <c r="HR3" s="209"/>
      <c r="HS3" s="209"/>
      <c r="HT3" s="209"/>
      <c r="HU3" s="209"/>
      <c r="HV3" s="209"/>
      <c r="HW3" s="209"/>
      <c r="HX3" s="209"/>
      <c r="HY3" s="209"/>
      <c r="HZ3" s="209"/>
      <c r="IA3" s="209"/>
      <c r="IB3" s="209"/>
      <c r="IC3" s="209"/>
      <c r="ID3" s="209"/>
      <c r="IE3" s="209"/>
      <c r="IF3" s="209"/>
      <c r="IG3" s="209"/>
      <c r="IH3" s="209"/>
      <c r="II3" s="209"/>
      <c r="IJ3" s="209"/>
      <c r="IK3" s="209"/>
      <c r="IL3" s="209"/>
      <c r="IM3" s="209"/>
      <c r="IN3" s="209"/>
      <c r="IO3" s="209"/>
      <c r="IP3" s="209"/>
      <c r="IQ3" s="209"/>
      <c r="IR3" s="209"/>
      <c r="IS3" s="209"/>
      <c r="IT3" s="209"/>
      <c r="IU3" s="209"/>
      <c r="IV3" s="209"/>
    </row>
    <row r="4" spans="1:256" x14ac:dyDescent="0.25">
      <c r="A4" s="259" t="s">
        <v>263</v>
      </c>
      <c r="B4" s="214"/>
      <c r="C4" s="214"/>
      <c r="D4" s="214"/>
      <c r="E4" s="214"/>
      <c r="F4" s="214"/>
      <c r="G4" s="214"/>
      <c r="H4" s="214"/>
      <c r="I4" s="214"/>
      <c r="J4" s="214"/>
      <c r="K4" s="214"/>
      <c r="L4" s="214"/>
    </row>
    <row r="5" spans="1:256" x14ac:dyDescent="0.25">
      <c r="A5" s="258"/>
      <c r="B5" s="214"/>
      <c r="C5" s="214"/>
      <c r="D5" s="214"/>
      <c r="E5" s="214"/>
      <c r="F5" s="214"/>
      <c r="G5" s="214"/>
      <c r="H5" s="214"/>
      <c r="I5" s="214"/>
      <c r="J5" s="214"/>
      <c r="K5" s="214"/>
      <c r="L5" s="214"/>
    </row>
    <row r="6" spans="1:256" x14ac:dyDescent="0.25">
      <c r="B6" s="214"/>
      <c r="C6" s="214"/>
      <c r="D6" s="216" t="s">
        <v>7</v>
      </c>
      <c r="E6" s="214"/>
      <c r="F6" s="216" t="s">
        <v>232</v>
      </c>
      <c r="G6" s="216"/>
      <c r="H6" s="216" t="s">
        <v>232</v>
      </c>
      <c r="I6" s="216"/>
      <c r="J6" s="216" t="s">
        <v>232</v>
      </c>
      <c r="K6" s="217"/>
      <c r="L6" s="216" t="s">
        <v>233</v>
      </c>
    </row>
    <row r="7" spans="1:256" ht="72.599999999999994" customHeight="1" thickBot="1" x14ac:dyDescent="0.3">
      <c r="B7" s="218" t="s">
        <v>229</v>
      </c>
      <c r="C7" s="218"/>
      <c r="D7" s="218" t="s">
        <v>247</v>
      </c>
      <c r="E7" s="218"/>
      <c r="F7" s="218" t="s">
        <v>245</v>
      </c>
      <c r="G7" s="218"/>
      <c r="H7" s="218" t="s">
        <v>261</v>
      </c>
      <c r="I7" s="218"/>
      <c r="J7" s="218" t="s">
        <v>260</v>
      </c>
      <c r="K7" s="219"/>
      <c r="L7" s="218" t="s">
        <v>246</v>
      </c>
      <c r="M7" s="210"/>
    </row>
    <row r="8" spans="1:256" x14ac:dyDescent="0.25">
      <c r="B8" s="214"/>
      <c r="C8" s="214"/>
      <c r="D8" s="214"/>
      <c r="E8" s="220"/>
      <c r="F8" s="214"/>
      <c r="G8" s="214"/>
      <c r="H8" s="214"/>
      <c r="I8" s="217"/>
      <c r="J8" s="214"/>
      <c r="K8" s="220"/>
      <c r="L8" s="216"/>
    </row>
    <row r="9" spans="1:256" s="232" customFormat="1" x14ac:dyDescent="0.25">
      <c r="B9" s="233" t="str">
        <f>'Exh B-3 Carryforward'!A11</f>
        <v>BIA (638)</v>
      </c>
      <c r="C9" s="233"/>
      <c r="D9" s="207"/>
      <c r="E9" s="234"/>
      <c r="F9" s="207"/>
      <c r="G9" s="207"/>
      <c r="H9" s="207"/>
      <c r="I9" s="235"/>
      <c r="J9" s="207"/>
      <c r="K9" s="234"/>
      <c r="L9" s="207">
        <f t="shared" ref="L9:L15" si="0">D9-F9-H9-J9</f>
        <v>0</v>
      </c>
      <c r="M9" s="236"/>
      <c r="N9" s="236"/>
      <c r="O9" s="236"/>
      <c r="P9" s="236"/>
      <c r="Q9" s="236"/>
      <c r="R9" s="236"/>
      <c r="S9" s="236"/>
      <c r="T9" s="236"/>
      <c r="U9" s="236"/>
      <c r="V9" s="236"/>
      <c r="W9" s="236"/>
      <c r="X9" s="236"/>
      <c r="Y9" s="236"/>
      <c r="Z9" s="236"/>
      <c r="AA9" s="236"/>
      <c r="AB9" s="236"/>
      <c r="AC9" s="236"/>
      <c r="AD9" s="236"/>
      <c r="AE9" s="236"/>
      <c r="AF9" s="236"/>
      <c r="AG9" s="236"/>
      <c r="AH9" s="236"/>
      <c r="AI9" s="236"/>
      <c r="AJ9" s="236"/>
      <c r="AK9" s="236"/>
      <c r="AL9" s="236"/>
      <c r="AM9" s="236"/>
      <c r="AN9" s="236"/>
      <c r="AO9" s="236"/>
      <c r="AP9" s="236"/>
      <c r="AQ9" s="236"/>
      <c r="AR9" s="236"/>
      <c r="AS9" s="236"/>
      <c r="AT9" s="236"/>
      <c r="AU9" s="236"/>
      <c r="AV9" s="236"/>
      <c r="AW9" s="236"/>
      <c r="AX9" s="236"/>
      <c r="AY9" s="236"/>
      <c r="AZ9" s="236"/>
      <c r="BA9" s="236"/>
      <c r="BB9" s="236"/>
      <c r="BC9" s="236"/>
      <c r="BD9" s="236"/>
      <c r="BE9" s="236"/>
      <c r="BF9" s="236"/>
      <c r="BG9" s="236"/>
      <c r="BH9" s="236"/>
      <c r="BI9" s="236"/>
      <c r="BJ9" s="236"/>
      <c r="BK9" s="236"/>
      <c r="BL9" s="236"/>
      <c r="BM9" s="236"/>
      <c r="BN9" s="236"/>
      <c r="BO9" s="236"/>
      <c r="BP9" s="236"/>
      <c r="BQ9" s="236"/>
      <c r="BR9" s="236"/>
      <c r="BS9" s="236"/>
      <c r="BT9" s="236"/>
      <c r="BU9" s="236"/>
      <c r="BV9" s="236"/>
      <c r="BW9" s="236"/>
      <c r="BX9" s="236"/>
      <c r="BY9" s="236"/>
      <c r="BZ9" s="236"/>
      <c r="CA9" s="236"/>
      <c r="CB9" s="236"/>
      <c r="CC9" s="236"/>
      <c r="CD9" s="236"/>
      <c r="CE9" s="236"/>
      <c r="CF9" s="236"/>
      <c r="CG9" s="236"/>
      <c r="CH9" s="236"/>
      <c r="CI9" s="236"/>
      <c r="CJ9" s="236"/>
      <c r="CK9" s="236"/>
      <c r="CL9" s="236"/>
      <c r="CM9" s="236"/>
      <c r="CN9" s="236"/>
      <c r="CO9" s="236"/>
      <c r="CP9" s="236"/>
      <c r="CQ9" s="236"/>
      <c r="CR9" s="236"/>
      <c r="CS9" s="236"/>
      <c r="CT9" s="236"/>
      <c r="CU9" s="236"/>
      <c r="CV9" s="236"/>
      <c r="CW9" s="236"/>
      <c r="CX9" s="236"/>
      <c r="CY9" s="236"/>
      <c r="CZ9" s="236"/>
      <c r="DA9" s="236"/>
      <c r="DB9" s="236"/>
      <c r="DC9" s="236"/>
      <c r="DD9" s="236"/>
      <c r="DE9" s="236"/>
      <c r="DF9" s="236"/>
      <c r="DG9" s="236"/>
      <c r="DH9" s="236"/>
      <c r="DI9" s="236"/>
      <c r="DJ9" s="236"/>
      <c r="DK9" s="236"/>
      <c r="DL9" s="236"/>
      <c r="DM9" s="236"/>
      <c r="DN9" s="236"/>
      <c r="DO9" s="236"/>
      <c r="DP9" s="236"/>
      <c r="DQ9" s="236"/>
      <c r="DR9" s="236"/>
      <c r="DS9" s="236"/>
      <c r="DT9" s="236"/>
      <c r="DU9" s="236"/>
      <c r="DV9" s="236"/>
      <c r="DW9" s="236"/>
      <c r="DX9" s="236"/>
      <c r="DY9" s="236"/>
      <c r="DZ9" s="236"/>
      <c r="EA9" s="236"/>
      <c r="EB9" s="236"/>
      <c r="EC9" s="236"/>
      <c r="ED9" s="236"/>
      <c r="EE9" s="236"/>
      <c r="EF9" s="236"/>
      <c r="EG9" s="236"/>
      <c r="EH9" s="236"/>
      <c r="EI9" s="236"/>
      <c r="EJ9" s="236"/>
      <c r="EK9" s="236"/>
      <c r="EL9" s="236"/>
      <c r="EM9" s="236"/>
      <c r="EN9" s="236"/>
      <c r="EO9" s="236"/>
      <c r="EP9" s="236"/>
      <c r="EQ9" s="236"/>
      <c r="ER9" s="236"/>
      <c r="ES9" s="236"/>
      <c r="ET9" s="236"/>
      <c r="EU9" s="236"/>
      <c r="EV9" s="236"/>
      <c r="EW9" s="236"/>
      <c r="EX9" s="236"/>
      <c r="EY9" s="236"/>
      <c r="EZ9" s="236"/>
      <c r="FA9" s="236"/>
      <c r="FB9" s="236"/>
      <c r="FC9" s="236"/>
      <c r="FD9" s="236"/>
      <c r="FE9" s="236"/>
      <c r="FF9" s="236"/>
      <c r="FG9" s="236"/>
      <c r="FH9" s="236"/>
      <c r="FI9" s="236"/>
      <c r="FJ9" s="236"/>
      <c r="FK9" s="236"/>
      <c r="FL9" s="236"/>
      <c r="FM9" s="236"/>
      <c r="FN9" s="236"/>
      <c r="FO9" s="236"/>
      <c r="FP9" s="236"/>
      <c r="FQ9" s="236"/>
      <c r="FR9" s="236"/>
      <c r="FS9" s="236"/>
      <c r="FT9" s="236"/>
      <c r="FU9" s="236"/>
      <c r="FV9" s="236"/>
      <c r="FW9" s="236"/>
      <c r="FX9" s="236"/>
      <c r="FY9" s="236"/>
      <c r="FZ9" s="236"/>
      <c r="GA9" s="236"/>
      <c r="GB9" s="236"/>
      <c r="GC9" s="236"/>
      <c r="GD9" s="236"/>
      <c r="GE9" s="236"/>
      <c r="GF9" s="236"/>
      <c r="GG9" s="236"/>
      <c r="GH9" s="236"/>
      <c r="GI9" s="236"/>
      <c r="GJ9" s="236"/>
      <c r="GK9" s="236"/>
      <c r="GL9" s="236"/>
      <c r="GM9" s="236"/>
      <c r="GN9" s="236"/>
      <c r="GO9" s="236"/>
      <c r="GP9" s="236"/>
      <c r="GQ9" s="236"/>
      <c r="GR9" s="236"/>
      <c r="GS9" s="236"/>
      <c r="GT9" s="236"/>
      <c r="GU9" s="236"/>
      <c r="GV9" s="236"/>
      <c r="GW9" s="236"/>
      <c r="GX9" s="236"/>
      <c r="GY9" s="236"/>
      <c r="GZ9" s="236"/>
      <c r="HA9" s="236"/>
      <c r="HB9" s="236"/>
      <c r="HC9" s="236"/>
      <c r="HD9" s="236"/>
      <c r="HE9" s="236"/>
      <c r="HF9" s="236"/>
      <c r="HG9" s="236"/>
      <c r="HH9" s="236"/>
      <c r="HI9" s="236"/>
      <c r="HJ9" s="236"/>
      <c r="HK9" s="236"/>
      <c r="HL9" s="236"/>
      <c r="HM9" s="236"/>
      <c r="HN9" s="236"/>
      <c r="HO9" s="236"/>
      <c r="HP9" s="236"/>
      <c r="HQ9" s="236"/>
      <c r="HR9" s="236"/>
      <c r="HS9" s="236"/>
      <c r="HT9" s="236"/>
      <c r="HU9" s="236"/>
      <c r="HV9" s="236"/>
      <c r="HW9" s="236"/>
      <c r="HX9" s="236"/>
      <c r="HY9" s="236"/>
      <c r="HZ9" s="236"/>
      <c r="IA9" s="236"/>
      <c r="IB9" s="236"/>
      <c r="IC9" s="236"/>
      <c r="ID9" s="236"/>
      <c r="IE9" s="236"/>
      <c r="IF9" s="236"/>
      <c r="IG9" s="236"/>
      <c r="IH9" s="236"/>
      <c r="II9" s="236"/>
      <c r="IJ9" s="236"/>
      <c r="IK9" s="236"/>
      <c r="IL9" s="236"/>
      <c r="IM9" s="236"/>
      <c r="IN9" s="236"/>
      <c r="IO9" s="236"/>
      <c r="IP9" s="236"/>
      <c r="IQ9" s="236"/>
      <c r="IR9" s="236"/>
      <c r="IS9" s="236"/>
      <c r="IT9" s="236"/>
      <c r="IU9" s="236"/>
      <c r="IV9" s="236"/>
    </row>
    <row r="10" spans="1:256" x14ac:dyDescent="0.25">
      <c r="B10" s="214" t="str">
        <f>'Exh B-3 Carryforward'!A12</f>
        <v>Interior (Non-638)</v>
      </c>
      <c r="C10" s="214"/>
      <c r="D10" s="206"/>
      <c r="E10" s="221"/>
      <c r="F10" s="206"/>
      <c r="G10" s="206"/>
      <c r="H10" s="206"/>
      <c r="I10" s="222"/>
      <c r="J10" s="206"/>
      <c r="K10" s="221"/>
      <c r="L10" s="206">
        <f>D10-F10-H10-J10</f>
        <v>0</v>
      </c>
      <c r="P10" s="223"/>
    </row>
    <row r="11" spans="1:256" x14ac:dyDescent="0.25">
      <c r="B11" s="214" t="str">
        <f>'Exh B-3 Carryforward'!A13</f>
        <v>IHS (638)</v>
      </c>
      <c r="C11" s="214"/>
      <c r="D11" s="206"/>
      <c r="E11" s="221"/>
      <c r="F11" s="206"/>
      <c r="G11" s="206"/>
      <c r="H11" s="206"/>
      <c r="I11" s="222"/>
      <c r="J11" s="206"/>
      <c r="K11" s="221"/>
      <c r="L11" s="206">
        <f t="shared" si="0"/>
        <v>0</v>
      </c>
    </row>
    <row r="12" spans="1:256" x14ac:dyDescent="0.25">
      <c r="B12" s="214" t="str">
        <f>'Exh B-3 Carryforward'!A14</f>
        <v>HHS (Non-638)</v>
      </c>
      <c r="C12" s="214"/>
      <c r="D12" s="206"/>
      <c r="E12" s="221"/>
      <c r="F12" s="206"/>
      <c r="G12" s="206"/>
      <c r="H12" s="206"/>
      <c r="I12" s="222"/>
      <c r="J12" s="206"/>
      <c r="K12" s="221"/>
      <c r="L12" s="206">
        <f t="shared" si="0"/>
        <v>0</v>
      </c>
    </row>
    <row r="13" spans="1:256" x14ac:dyDescent="0.25">
      <c r="B13" s="214" t="str">
        <f>'Exh B-3 Carryforward'!A15</f>
        <v>Agriculture</v>
      </c>
      <c r="C13" s="214"/>
      <c r="D13" s="206"/>
      <c r="E13" s="221"/>
      <c r="F13" s="206"/>
      <c r="G13" s="206"/>
      <c r="H13" s="206"/>
      <c r="I13" s="222"/>
      <c r="J13" s="206"/>
      <c r="K13" s="221"/>
      <c r="L13" s="206">
        <f t="shared" si="0"/>
        <v>0</v>
      </c>
      <c r="N13" s="223"/>
    </row>
    <row r="14" spans="1:256" x14ac:dyDescent="0.25">
      <c r="B14" s="214" t="str">
        <f>'Exh B-3 Carryforward'!A16</f>
        <v>Commerce</v>
      </c>
      <c r="C14" s="214"/>
      <c r="D14" s="206"/>
      <c r="E14" s="221"/>
      <c r="F14" s="206"/>
      <c r="G14" s="206"/>
      <c r="H14" s="206"/>
      <c r="I14" s="222"/>
      <c r="J14" s="206"/>
      <c r="K14" s="221"/>
      <c r="L14" s="206">
        <f t="shared" si="0"/>
        <v>0</v>
      </c>
    </row>
    <row r="15" spans="1:256" x14ac:dyDescent="0.25">
      <c r="B15" s="214" t="str">
        <f>'Exh B-3 Carryforward'!A17</f>
        <v>Defense</v>
      </c>
      <c r="C15" s="214"/>
      <c r="D15" s="206"/>
      <c r="E15" s="221"/>
      <c r="F15" s="206"/>
      <c r="G15" s="206"/>
      <c r="H15" s="206"/>
      <c r="I15" s="222"/>
      <c r="J15" s="206"/>
      <c r="K15" s="221"/>
      <c r="L15" s="206">
        <f t="shared" si="0"/>
        <v>0</v>
      </c>
    </row>
    <row r="16" spans="1:256" x14ac:dyDescent="0.25">
      <c r="B16" s="214" t="str">
        <f>'Exh B-3 Carryforward'!A18</f>
        <v>Education</v>
      </c>
      <c r="D16" s="206"/>
      <c r="E16" s="221"/>
      <c r="F16" s="206"/>
      <c r="G16" s="206"/>
      <c r="H16" s="206"/>
      <c r="I16" s="222"/>
      <c r="J16" s="206"/>
      <c r="K16" s="221"/>
      <c r="L16" s="206">
        <f t="shared" ref="L16:L26" si="1">D16-F16-H16-J16</f>
        <v>0</v>
      </c>
    </row>
    <row r="17" spans="1:256" x14ac:dyDescent="0.25">
      <c r="B17" s="214" t="str">
        <f>'Exh B-3 Carryforward'!A19</f>
        <v>Energy</v>
      </c>
      <c r="D17" s="206"/>
      <c r="E17" s="221"/>
      <c r="F17" s="206"/>
      <c r="G17" s="206"/>
      <c r="H17" s="206"/>
      <c r="I17" s="222"/>
      <c r="J17" s="206"/>
      <c r="K17" s="221"/>
      <c r="L17" s="206">
        <f t="shared" si="1"/>
        <v>0</v>
      </c>
    </row>
    <row r="18" spans="1:256" x14ac:dyDescent="0.25">
      <c r="B18" s="214" t="str">
        <f>'Exh B-3 Carryforward'!A20</f>
        <v>EEOC</v>
      </c>
      <c r="C18" s="214"/>
      <c r="D18" s="206"/>
      <c r="E18" s="221"/>
      <c r="F18" s="206"/>
      <c r="G18" s="206"/>
      <c r="H18" s="206"/>
      <c r="I18" s="222"/>
      <c r="J18" s="206"/>
      <c r="K18" s="221"/>
      <c r="L18" s="206">
        <f t="shared" si="1"/>
        <v>0</v>
      </c>
    </row>
    <row r="19" spans="1:256" x14ac:dyDescent="0.25">
      <c r="B19" s="214" t="str">
        <f>'Exh B-3 Carryforward'!A21</f>
        <v>EPA</v>
      </c>
      <c r="C19" s="214"/>
      <c r="D19" s="206"/>
      <c r="E19" s="221"/>
      <c r="F19" s="206"/>
      <c r="G19" s="206"/>
      <c r="H19" s="206"/>
      <c r="I19" s="222"/>
      <c r="J19" s="206"/>
      <c r="K19" s="221"/>
      <c r="L19" s="206">
        <f t="shared" si="1"/>
        <v>0</v>
      </c>
    </row>
    <row r="20" spans="1:256" x14ac:dyDescent="0.25">
      <c r="B20" s="214" t="str">
        <f>'Exh B-3 Carryforward'!A22</f>
        <v>Homeland Security</v>
      </c>
      <c r="C20" s="214"/>
      <c r="D20" s="206"/>
      <c r="E20" s="221"/>
      <c r="F20" s="206"/>
      <c r="G20" s="206"/>
      <c r="H20" s="206"/>
      <c r="I20" s="222"/>
      <c r="J20" s="206"/>
      <c r="K20" s="221"/>
      <c r="L20" s="206">
        <f t="shared" si="1"/>
        <v>0</v>
      </c>
    </row>
    <row r="21" spans="1:256" x14ac:dyDescent="0.25">
      <c r="B21" s="214" t="str">
        <f>'Exh B-3 Carryforward'!A23</f>
        <v>HUD</v>
      </c>
      <c r="C21" s="214"/>
      <c r="D21" s="206"/>
      <c r="E21" s="221"/>
      <c r="F21" s="206"/>
      <c r="G21" s="206"/>
      <c r="H21" s="206"/>
      <c r="I21" s="222"/>
      <c r="J21" s="206"/>
      <c r="K21" s="221"/>
      <c r="L21" s="206">
        <f t="shared" si="1"/>
        <v>0</v>
      </c>
    </row>
    <row r="22" spans="1:256" x14ac:dyDescent="0.25">
      <c r="B22" s="214" t="str">
        <f>'Exh B-3 Carryforward'!A24</f>
        <v>IMLS</v>
      </c>
      <c r="C22" s="214"/>
      <c r="D22" s="206"/>
      <c r="E22" s="221"/>
      <c r="F22" s="206"/>
      <c r="G22" s="206"/>
      <c r="H22" s="206"/>
      <c r="I22" s="222"/>
      <c r="J22" s="206"/>
      <c r="K22" s="221"/>
      <c r="L22" s="206">
        <f t="shared" si="1"/>
        <v>0</v>
      </c>
    </row>
    <row r="23" spans="1:256" x14ac:dyDescent="0.25">
      <c r="B23" s="214" t="str">
        <f>'Exh B-3 Carryforward'!A25</f>
        <v>Justice</v>
      </c>
      <c r="C23" s="214"/>
      <c r="D23" s="206"/>
      <c r="E23" s="221"/>
      <c r="F23" s="206"/>
      <c r="G23" s="206"/>
      <c r="H23" s="206"/>
      <c r="I23" s="222"/>
      <c r="J23" s="206"/>
      <c r="K23" s="221"/>
      <c r="L23" s="206">
        <f t="shared" si="1"/>
        <v>0</v>
      </c>
    </row>
    <row r="24" spans="1:256" x14ac:dyDescent="0.25">
      <c r="B24" s="214" t="str">
        <f>'Exh B-3 Carryforward'!A26</f>
        <v>Labor</v>
      </c>
      <c r="C24" s="214"/>
      <c r="D24" s="206"/>
      <c r="E24" s="221"/>
      <c r="F24" s="206"/>
      <c r="G24" s="206"/>
      <c r="H24" s="206"/>
      <c r="I24" s="222"/>
      <c r="J24" s="206"/>
      <c r="K24" s="221"/>
      <c r="L24" s="206">
        <f t="shared" si="1"/>
        <v>0</v>
      </c>
    </row>
    <row r="25" spans="1:256" x14ac:dyDescent="0.25">
      <c r="B25" s="214" t="str">
        <f>'Exh B-3 Carryforward'!A27</f>
        <v>Transportation</v>
      </c>
      <c r="C25" s="214"/>
      <c r="D25" s="206"/>
      <c r="E25" s="221"/>
      <c r="F25" s="206"/>
      <c r="G25" s="206"/>
      <c r="H25" s="206"/>
      <c r="I25" s="222"/>
      <c r="J25" s="206"/>
      <c r="K25" s="221"/>
      <c r="L25" s="206">
        <f t="shared" si="1"/>
        <v>0</v>
      </c>
    </row>
    <row r="26" spans="1:256" x14ac:dyDescent="0.25">
      <c r="B26" s="214" t="str">
        <f>'Exh B-3 Carryforward'!A28</f>
        <v>State &amp; Other</v>
      </c>
      <c r="C26" s="214"/>
      <c r="D26" s="206"/>
      <c r="E26" s="221"/>
      <c r="F26" s="206"/>
      <c r="G26" s="206"/>
      <c r="H26" s="206"/>
      <c r="I26" s="222"/>
      <c r="J26" s="206"/>
      <c r="K26" s="221"/>
      <c r="L26" s="206">
        <f t="shared" si="1"/>
        <v>0</v>
      </c>
    </row>
    <row r="27" spans="1:256" x14ac:dyDescent="0.25">
      <c r="A27" s="224"/>
      <c r="B27" s="214" t="str">
        <f>'Exh B-3 Carryforward'!A29</f>
        <v>BIA (100-297)</v>
      </c>
      <c r="C27" s="214"/>
      <c r="D27" s="206"/>
      <c r="E27" s="221"/>
      <c r="F27" s="206"/>
      <c r="G27" s="206"/>
      <c r="H27" s="206"/>
      <c r="I27" s="222"/>
      <c r="J27" s="206"/>
      <c r="K27" s="221"/>
      <c r="L27" s="206">
        <f>D27-F27-H27-J27</f>
        <v>0</v>
      </c>
    </row>
    <row r="28" spans="1:256" x14ac:dyDescent="0.25">
      <c r="B28" s="214" t="str">
        <f>'Exh B-3 Carryforward'!A30</f>
        <v xml:space="preserve">Tribal </v>
      </c>
      <c r="C28" s="214"/>
      <c r="D28" s="206"/>
      <c r="E28" s="221"/>
      <c r="F28" s="222">
        <f>D28</f>
        <v>0</v>
      </c>
      <c r="G28" s="206"/>
      <c r="H28" s="206"/>
      <c r="I28" s="222"/>
      <c r="J28" s="206"/>
      <c r="K28" s="221"/>
      <c r="L28" s="206">
        <f>D28-F28-H28-J28</f>
        <v>0</v>
      </c>
    </row>
    <row r="29" spans="1:256" x14ac:dyDescent="0.25">
      <c r="B29" s="214"/>
      <c r="C29" s="214"/>
      <c r="D29" s="206"/>
      <c r="E29" s="221"/>
      <c r="F29" s="206"/>
      <c r="G29" s="206"/>
      <c r="H29" s="206"/>
      <c r="I29" s="222"/>
      <c r="J29" s="206"/>
      <c r="K29" s="221"/>
      <c r="L29" s="206"/>
    </row>
    <row r="30" spans="1:256" s="232" customFormat="1" ht="15.75" thickBot="1" x14ac:dyDescent="0.3">
      <c r="B30" s="245" t="s">
        <v>25</v>
      </c>
      <c r="C30" s="233"/>
      <c r="D30" s="237">
        <f>SUM(D8:D29)</f>
        <v>0</v>
      </c>
      <c r="E30" s="234"/>
      <c r="F30" s="237">
        <f>SUM(F8:F29)</f>
        <v>0</v>
      </c>
      <c r="G30" s="238"/>
      <c r="H30" s="237">
        <f>SUM(H8:H29)</f>
        <v>0</v>
      </c>
      <c r="I30" s="239"/>
      <c r="J30" s="237">
        <f>SUM(J8:J29)</f>
        <v>0</v>
      </c>
      <c r="K30" s="240"/>
      <c r="L30" s="237">
        <f>SUM(L8:L29)</f>
        <v>0</v>
      </c>
      <c r="M30" s="339" t="s">
        <v>414</v>
      </c>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6"/>
      <c r="AQ30" s="236"/>
      <c r="AR30" s="236"/>
      <c r="AS30" s="236"/>
      <c r="AT30" s="236"/>
      <c r="AU30" s="236"/>
      <c r="AV30" s="236"/>
      <c r="AW30" s="236"/>
      <c r="AX30" s="236"/>
      <c r="AY30" s="236"/>
      <c r="AZ30" s="236"/>
      <c r="BA30" s="236"/>
      <c r="BB30" s="236"/>
      <c r="BC30" s="236"/>
      <c r="BD30" s="236"/>
      <c r="BE30" s="236"/>
      <c r="BF30" s="236"/>
      <c r="BG30" s="236"/>
      <c r="BH30" s="236"/>
      <c r="BI30" s="236"/>
      <c r="BJ30" s="236"/>
      <c r="BK30" s="236"/>
      <c r="BL30" s="236"/>
      <c r="BM30" s="236"/>
      <c r="BN30" s="236"/>
      <c r="BO30" s="236"/>
      <c r="BP30" s="236"/>
      <c r="BQ30" s="236"/>
      <c r="BR30" s="236"/>
      <c r="BS30" s="236"/>
      <c r="BT30" s="236"/>
      <c r="BU30" s="236"/>
      <c r="BV30" s="236"/>
      <c r="BW30" s="236"/>
      <c r="BX30" s="236"/>
      <c r="BY30" s="236"/>
      <c r="BZ30" s="236"/>
      <c r="CA30" s="236"/>
      <c r="CB30" s="236"/>
      <c r="CC30" s="236"/>
      <c r="CD30" s="236"/>
      <c r="CE30" s="236"/>
      <c r="CF30" s="236"/>
      <c r="CG30" s="236"/>
      <c r="CH30" s="236"/>
      <c r="CI30" s="236"/>
      <c r="CJ30" s="236"/>
      <c r="CK30" s="236"/>
      <c r="CL30" s="236"/>
      <c r="CM30" s="236"/>
      <c r="CN30" s="236"/>
      <c r="CO30" s="236"/>
      <c r="CP30" s="236"/>
      <c r="CQ30" s="236"/>
      <c r="CR30" s="236"/>
      <c r="CS30" s="236"/>
      <c r="CT30" s="236"/>
      <c r="CU30" s="236"/>
      <c r="CV30" s="236"/>
      <c r="CW30" s="236"/>
      <c r="CX30" s="236"/>
      <c r="CY30" s="236"/>
      <c r="CZ30" s="236"/>
      <c r="DA30" s="236"/>
      <c r="DB30" s="236"/>
      <c r="DC30" s="236"/>
      <c r="DD30" s="236"/>
      <c r="DE30" s="236"/>
      <c r="DF30" s="236"/>
      <c r="DG30" s="236"/>
      <c r="DH30" s="236"/>
      <c r="DI30" s="236"/>
      <c r="DJ30" s="236"/>
      <c r="DK30" s="236"/>
      <c r="DL30" s="236"/>
      <c r="DM30" s="236"/>
      <c r="DN30" s="236"/>
      <c r="DO30" s="236"/>
      <c r="DP30" s="236"/>
      <c r="DQ30" s="236"/>
      <c r="DR30" s="236"/>
      <c r="DS30" s="236"/>
      <c r="DT30" s="236"/>
      <c r="DU30" s="236"/>
      <c r="DV30" s="236"/>
      <c r="DW30" s="236"/>
      <c r="DX30" s="236"/>
      <c r="DY30" s="236"/>
      <c r="DZ30" s="236"/>
      <c r="EA30" s="236"/>
      <c r="EB30" s="236"/>
      <c r="EC30" s="236"/>
      <c r="ED30" s="236"/>
      <c r="EE30" s="236"/>
      <c r="EF30" s="236"/>
      <c r="EG30" s="236"/>
      <c r="EH30" s="236"/>
      <c r="EI30" s="236"/>
      <c r="EJ30" s="236"/>
      <c r="EK30" s="236"/>
      <c r="EL30" s="236"/>
      <c r="EM30" s="236"/>
      <c r="EN30" s="236"/>
      <c r="EO30" s="236"/>
      <c r="EP30" s="236"/>
      <c r="EQ30" s="236"/>
      <c r="ER30" s="236"/>
      <c r="ES30" s="236"/>
      <c r="ET30" s="236"/>
      <c r="EU30" s="236"/>
      <c r="EV30" s="236"/>
      <c r="EW30" s="236"/>
      <c r="EX30" s="236"/>
      <c r="EY30" s="236"/>
      <c r="EZ30" s="236"/>
      <c r="FA30" s="236"/>
      <c r="FB30" s="236"/>
      <c r="FC30" s="236"/>
      <c r="FD30" s="236"/>
      <c r="FE30" s="236"/>
      <c r="FF30" s="236"/>
      <c r="FG30" s="236"/>
      <c r="FH30" s="236"/>
      <c r="FI30" s="236"/>
      <c r="FJ30" s="236"/>
      <c r="FK30" s="236"/>
      <c r="FL30" s="236"/>
      <c r="FM30" s="236"/>
      <c r="FN30" s="236"/>
      <c r="FO30" s="236"/>
      <c r="FP30" s="236"/>
      <c r="FQ30" s="236"/>
      <c r="FR30" s="236"/>
      <c r="FS30" s="236"/>
      <c r="FT30" s="236"/>
      <c r="FU30" s="236"/>
      <c r="FV30" s="236"/>
      <c r="FW30" s="236"/>
      <c r="FX30" s="236"/>
      <c r="FY30" s="236"/>
      <c r="FZ30" s="236"/>
      <c r="GA30" s="236"/>
      <c r="GB30" s="236"/>
      <c r="GC30" s="236"/>
      <c r="GD30" s="236"/>
      <c r="GE30" s="236"/>
      <c r="GF30" s="236"/>
      <c r="GG30" s="236"/>
      <c r="GH30" s="236"/>
      <c r="GI30" s="236"/>
      <c r="GJ30" s="236"/>
      <c r="GK30" s="236"/>
      <c r="GL30" s="236"/>
      <c r="GM30" s="236"/>
      <c r="GN30" s="236"/>
      <c r="GO30" s="236"/>
      <c r="GP30" s="236"/>
      <c r="GQ30" s="236"/>
      <c r="GR30" s="236"/>
      <c r="GS30" s="236"/>
      <c r="GT30" s="236"/>
      <c r="GU30" s="236"/>
      <c r="GV30" s="236"/>
      <c r="GW30" s="236"/>
      <c r="GX30" s="236"/>
      <c r="GY30" s="236"/>
      <c r="GZ30" s="236"/>
      <c r="HA30" s="236"/>
      <c r="HB30" s="236"/>
      <c r="HC30" s="236"/>
      <c r="HD30" s="236"/>
      <c r="HE30" s="236"/>
      <c r="HF30" s="236"/>
      <c r="HG30" s="236"/>
      <c r="HH30" s="236"/>
      <c r="HI30" s="236"/>
      <c r="HJ30" s="236"/>
      <c r="HK30" s="236"/>
      <c r="HL30" s="236"/>
      <c r="HM30" s="236"/>
      <c r="HN30" s="236"/>
      <c r="HO30" s="236"/>
      <c r="HP30" s="236"/>
      <c r="HQ30" s="236"/>
      <c r="HR30" s="236"/>
      <c r="HS30" s="236"/>
      <c r="HT30" s="236"/>
      <c r="HU30" s="236"/>
      <c r="HV30" s="236"/>
      <c r="HW30" s="236"/>
      <c r="HX30" s="236"/>
      <c r="HY30" s="236"/>
      <c r="HZ30" s="236"/>
      <c r="IA30" s="236"/>
      <c r="IB30" s="236"/>
      <c r="IC30" s="236"/>
      <c r="ID30" s="236"/>
      <c r="IE30" s="236"/>
      <c r="IF30" s="236"/>
      <c r="IG30" s="236"/>
      <c r="IH30" s="236"/>
      <c r="II30" s="236"/>
      <c r="IJ30" s="236"/>
      <c r="IK30" s="236"/>
      <c r="IL30" s="236"/>
      <c r="IM30" s="236"/>
      <c r="IN30" s="236"/>
      <c r="IO30" s="236"/>
      <c r="IP30" s="236"/>
      <c r="IQ30" s="236"/>
      <c r="IR30" s="236"/>
      <c r="IS30" s="236"/>
      <c r="IT30" s="236"/>
      <c r="IU30" s="236"/>
      <c r="IV30" s="236"/>
    </row>
    <row r="31" spans="1:256" s="232" customFormat="1" ht="15.75" thickTop="1" x14ac:dyDescent="0.25">
      <c r="B31" s="245"/>
      <c r="C31" s="233"/>
      <c r="D31" s="238"/>
      <c r="E31" s="234"/>
      <c r="F31" s="238"/>
      <c r="G31" s="238"/>
      <c r="H31" s="238"/>
      <c r="I31" s="239"/>
      <c r="J31" s="238"/>
      <c r="K31" s="240"/>
      <c r="L31" s="238"/>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6"/>
      <c r="AY31" s="236"/>
      <c r="AZ31" s="236"/>
      <c r="BA31" s="236"/>
      <c r="BB31" s="236"/>
      <c r="BC31" s="236"/>
      <c r="BD31" s="236"/>
      <c r="BE31" s="236"/>
      <c r="BF31" s="236"/>
      <c r="BG31" s="236"/>
      <c r="BH31" s="236"/>
      <c r="BI31" s="236"/>
      <c r="BJ31" s="236"/>
      <c r="BK31" s="236"/>
      <c r="BL31" s="236"/>
      <c r="BM31" s="236"/>
      <c r="BN31" s="236"/>
      <c r="BO31" s="236"/>
      <c r="BP31" s="236"/>
      <c r="BQ31" s="236"/>
      <c r="BR31" s="236"/>
      <c r="BS31" s="236"/>
      <c r="BT31" s="236"/>
      <c r="BU31" s="236"/>
      <c r="BV31" s="236"/>
      <c r="BW31" s="236"/>
      <c r="BX31" s="236"/>
      <c r="BY31" s="236"/>
      <c r="BZ31" s="236"/>
      <c r="CA31" s="236"/>
      <c r="CB31" s="236"/>
      <c r="CC31" s="236"/>
      <c r="CD31" s="236"/>
      <c r="CE31" s="236"/>
      <c r="CF31" s="236"/>
      <c r="CG31" s="236"/>
      <c r="CH31" s="236"/>
      <c r="CI31" s="236"/>
      <c r="CJ31" s="236"/>
      <c r="CK31" s="236"/>
      <c r="CL31" s="236"/>
      <c r="CM31" s="236"/>
      <c r="CN31" s="236"/>
      <c r="CO31" s="236"/>
      <c r="CP31" s="236"/>
      <c r="CQ31" s="236"/>
      <c r="CR31" s="236"/>
      <c r="CS31" s="236"/>
      <c r="CT31" s="236"/>
      <c r="CU31" s="236"/>
      <c r="CV31" s="236"/>
      <c r="CW31" s="236"/>
      <c r="CX31" s="236"/>
      <c r="CY31" s="236"/>
      <c r="CZ31" s="236"/>
      <c r="DA31" s="236"/>
      <c r="DB31" s="236"/>
      <c r="DC31" s="236"/>
      <c r="DD31" s="236"/>
      <c r="DE31" s="236"/>
      <c r="DF31" s="236"/>
      <c r="DG31" s="236"/>
      <c r="DH31" s="236"/>
      <c r="DI31" s="236"/>
      <c r="DJ31" s="236"/>
      <c r="DK31" s="236"/>
      <c r="DL31" s="236"/>
      <c r="DM31" s="236"/>
      <c r="DN31" s="236"/>
      <c r="DO31" s="236"/>
      <c r="DP31" s="236"/>
      <c r="DQ31" s="236"/>
      <c r="DR31" s="236"/>
      <c r="DS31" s="236"/>
      <c r="DT31" s="236"/>
      <c r="DU31" s="236"/>
      <c r="DV31" s="236"/>
      <c r="DW31" s="236"/>
      <c r="DX31" s="236"/>
      <c r="DY31" s="236"/>
      <c r="DZ31" s="236"/>
      <c r="EA31" s="236"/>
      <c r="EB31" s="236"/>
      <c r="EC31" s="236"/>
      <c r="ED31" s="236"/>
      <c r="EE31" s="236"/>
      <c r="EF31" s="236"/>
      <c r="EG31" s="236"/>
      <c r="EH31" s="236"/>
      <c r="EI31" s="236"/>
      <c r="EJ31" s="236"/>
      <c r="EK31" s="236"/>
      <c r="EL31" s="236"/>
      <c r="EM31" s="236"/>
      <c r="EN31" s="236"/>
      <c r="EO31" s="236"/>
      <c r="EP31" s="236"/>
      <c r="EQ31" s="236"/>
      <c r="ER31" s="236"/>
      <c r="ES31" s="236"/>
      <c r="ET31" s="236"/>
      <c r="EU31" s="236"/>
      <c r="EV31" s="236"/>
      <c r="EW31" s="236"/>
      <c r="EX31" s="236"/>
      <c r="EY31" s="236"/>
      <c r="EZ31" s="236"/>
      <c r="FA31" s="236"/>
      <c r="FB31" s="236"/>
      <c r="FC31" s="236"/>
      <c r="FD31" s="236"/>
      <c r="FE31" s="236"/>
      <c r="FF31" s="236"/>
      <c r="FG31" s="236"/>
      <c r="FH31" s="236"/>
      <c r="FI31" s="236"/>
      <c r="FJ31" s="236"/>
      <c r="FK31" s="236"/>
      <c r="FL31" s="236"/>
      <c r="FM31" s="236"/>
      <c r="FN31" s="236"/>
      <c r="FO31" s="236"/>
      <c r="FP31" s="236"/>
      <c r="FQ31" s="236"/>
      <c r="FR31" s="236"/>
      <c r="FS31" s="236"/>
      <c r="FT31" s="236"/>
      <c r="FU31" s="236"/>
      <c r="FV31" s="236"/>
      <c r="FW31" s="236"/>
      <c r="FX31" s="236"/>
      <c r="FY31" s="236"/>
      <c r="FZ31" s="236"/>
      <c r="GA31" s="236"/>
      <c r="GB31" s="236"/>
      <c r="GC31" s="236"/>
      <c r="GD31" s="236"/>
      <c r="GE31" s="236"/>
      <c r="GF31" s="236"/>
      <c r="GG31" s="236"/>
      <c r="GH31" s="236"/>
      <c r="GI31" s="236"/>
      <c r="GJ31" s="236"/>
      <c r="GK31" s="236"/>
      <c r="GL31" s="236"/>
      <c r="GM31" s="236"/>
      <c r="GN31" s="236"/>
      <c r="GO31" s="236"/>
      <c r="GP31" s="236"/>
      <c r="GQ31" s="236"/>
      <c r="GR31" s="236"/>
      <c r="GS31" s="236"/>
      <c r="GT31" s="236"/>
      <c r="GU31" s="236"/>
      <c r="GV31" s="236"/>
      <c r="GW31" s="236"/>
      <c r="GX31" s="236"/>
      <c r="GY31" s="236"/>
      <c r="GZ31" s="236"/>
      <c r="HA31" s="236"/>
      <c r="HB31" s="236"/>
      <c r="HC31" s="236"/>
      <c r="HD31" s="236"/>
      <c r="HE31" s="236"/>
      <c r="HF31" s="236"/>
      <c r="HG31" s="236"/>
      <c r="HH31" s="236"/>
      <c r="HI31" s="236"/>
      <c r="HJ31" s="236"/>
      <c r="HK31" s="236"/>
      <c r="HL31" s="236"/>
      <c r="HM31" s="236"/>
      <c r="HN31" s="236"/>
      <c r="HO31" s="236"/>
      <c r="HP31" s="236"/>
      <c r="HQ31" s="236"/>
      <c r="HR31" s="236"/>
      <c r="HS31" s="236"/>
      <c r="HT31" s="236"/>
      <c r="HU31" s="236"/>
      <c r="HV31" s="236"/>
      <c r="HW31" s="236"/>
      <c r="HX31" s="236"/>
      <c r="HY31" s="236"/>
      <c r="HZ31" s="236"/>
      <c r="IA31" s="236"/>
      <c r="IB31" s="236"/>
      <c r="IC31" s="236"/>
      <c r="ID31" s="236"/>
      <c r="IE31" s="236"/>
      <c r="IF31" s="236"/>
      <c r="IG31" s="236"/>
      <c r="IH31" s="236"/>
      <c r="II31" s="236"/>
      <c r="IJ31" s="236"/>
      <c r="IK31" s="236"/>
      <c r="IL31" s="236"/>
      <c r="IM31" s="236"/>
      <c r="IN31" s="236"/>
      <c r="IO31" s="236"/>
      <c r="IP31" s="236"/>
      <c r="IQ31" s="236"/>
      <c r="IR31" s="236"/>
      <c r="IS31" s="236"/>
      <c r="IT31" s="236"/>
      <c r="IU31" s="236"/>
      <c r="IV31" s="236"/>
    </row>
    <row r="32" spans="1:256" ht="45.6" customHeight="1" x14ac:dyDescent="0.25">
      <c r="B32" s="225"/>
      <c r="C32" s="214"/>
      <c r="D32" s="274" t="s">
        <v>295</v>
      </c>
      <c r="E32" s="226"/>
      <c r="F32" s="225"/>
      <c r="G32" s="225"/>
      <c r="H32" s="225"/>
      <c r="I32" s="227"/>
      <c r="J32" s="214"/>
      <c r="K32" s="227"/>
    </row>
    <row r="33" spans="2:18" x14ac:dyDescent="0.25">
      <c r="B33" s="225"/>
      <c r="C33" s="214"/>
      <c r="D33" s="228"/>
      <c r="E33" s="226"/>
      <c r="F33" s="225"/>
      <c r="G33" s="225"/>
      <c r="H33" s="225"/>
      <c r="I33" s="227"/>
      <c r="J33" s="214"/>
      <c r="K33" s="227"/>
      <c r="L33" s="206">
        <f>SUM(D30-F30-H30-J30)</f>
        <v>0</v>
      </c>
    </row>
    <row r="34" spans="2:18" x14ac:dyDescent="0.25">
      <c r="B34" s="225"/>
      <c r="C34" s="214"/>
      <c r="D34" s="225"/>
      <c r="E34" s="226"/>
      <c r="F34" s="225"/>
      <c r="G34" s="225"/>
      <c r="H34" s="225"/>
      <c r="I34" s="227"/>
      <c r="J34" s="214"/>
      <c r="K34" s="227"/>
      <c r="L34" s="206" t="s">
        <v>230</v>
      </c>
    </row>
    <row r="35" spans="2:18" x14ac:dyDescent="0.25">
      <c r="B35" s="225"/>
      <c r="C35" s="214"/>
      <c r="D35" s="225"/>
      <c r="E35" s="226"/>
      <c r="F35" s="225"/>
      <c r="G35" s="225"/>
      <c r="H35" s="225"/>
      <c r="I35" s="227"/>
      <c r="J35" s="214"/>
      <c r="K35" s="227"/>
      <c r="L35" s="225"/>
    </row>
    <row r="36" spans="2:18" ht="56.45" customHeight="1" x14ac:dyDescent="0.25">
      <c r="B36" s="372" t="s">
        <v>296</v>
      </c>
      <c r="C36" s="372"/>
      <c r="D36" s="372"/>
      <c r="E36" s="372"/>
      <c r="F36" s="372"/>
      <c r="G36" s="372"/>
      <c r="H36" s="372"/>
      <c r="I36" s="372"/>
      <c r="J36" s="372"/>
      <c r="K36" s="372"/>
      <c r="L36" s="372"/>
      <c r="M36" s="229"/>
      <c r="N36" s="229"/>
      <c r="O36" s="229"/>
      <c r="P36" s="229"/>
      <c r="Q36" s="229"/>
    </row>
    <row r="37" spans="2:18" x14ac:dyDescent="0.25">
      <c r="B37" s="230"/>
    </row>
    <row r="38" spans="2:18" x14ac:dyDescent="0.25">
      <c r="B38" s="348" t="s">
        <v>262</v>
      </c>
      <c r="C38" s="348"/>
      <c r="D38" s="348"/>
      <c r="E38" s="348"/>
      <c r="F38" s="348"/>
      <c r="G38" s="348"/>
      <c r="H38" s="348"/>
      <c r="I38" s="348"/>
      <c r="J38" s="348"/>
      <c r="K38" s="348"/>
      <c r="L38" s="348"/>
    </row>
    <row r="39" spans="2:18" x14ac:dyDescent="0.25">
      <c r="B39" s="231"/>
      <c r="C39" s="231"/>
      <c r="D39" s="231"/>
      <c r="E39" s="231"/>
      <c r="F39" s="231"/>
      <c r="G39" s="231"/>
      <c r="H39" s="231"/>
      <c r="I39" s="231"/>
      <c r="J39" s="231"/>
      <c r="K39" s="231"/>
      <c r="L39" s="231"/>
    </row>
    <row r="40" spans="2:18" ht="46.9" customHeight="1" x14ac:dyDescent="0.25">
      <c r="B40" s="373" t="s">
        <v>248</v>
      </c>
      <c r="C40" s="373"/>
      <c r="D40" s="373"/>
      <c r="E40" s="373"/>
      <c r="F40" s="373"/>
      <c r="G40" s="373"/>
      <c r="H40" s="373"/>
      <c r="I40" s="373"/>
      <c r="J40" s="373"/>
      <c r="K40" s="373"/>
      <c r="L40" s="373"/>
      <c r="M40" s="61"/>
      <c r="N40" s="61"/>
      <c r="O40" s="61"/>
      <c r="P40" s="244"/>
      <c r="Q40" s="244"/>
      <c r="R40" s="244"/>
    </row>
    <row r="41" spans="2:18" x14ac:dyDescent="0.25">
      <c r="B41" s="231"/>
      <c r="C41" s="231"/>
      <c r="D41" s="231"/>
      <c r="E41" s="231"/>
      <c r="F41" s="231"/>
      <c r="G41" s="231"/>
      <c r="H41" s="231"/>
      <c r="I41" s="231"/>
      <c r="J41" s="231"/>
      <c r="K41" s="231"/>
      <c r="L41" s="231"/>
    </row>
    <row r="42" spans="2:18" x14ac:dyDescent="0.25">
      <c r="B42" s="231"/>
      <c r="C42" s="231"/>
      <c r="D42" s="231"/>
      <c r="E42" s="231"/>
      <c r="F42" s="231"/>
      <c r="G42" s="231"/>
      <c r="H42" s="231"/>
      <c r="I42" s="231"/>
      <c r="J42" s="231"/>
      <c r="K42" s="231"/>
      <c r="L42" s="231"/>
    </row>
    <row r="43" spans="2:18" x14ac:dyDescent="0.25">
      <c r="B43" s="231"/>
      <c r="C43" s="231"/>
      <c r="D43" s="231"/>
      <c r="E43" s="231"/>
      <c r="F43" s="231"/>
      <c r="G43" s="231"/>
      <c r="H43" s="231"/>
      <c r="I43" s="231"/>
      <c r="J43" s="231"/>
      <c r="K43" s="231"/>
      <c r="L43" s="231"/>
    </row>
  </sheetData>
  <mergeCells count="2">
    <mergeCell ref="B36:L36"/>
    <mergeCell ref="B40:L40"/>
  </mergeCells>
  <printOptions headings="1"/>
  <pageMargins left="0.2" right="0.45" top="1" bottom="0.75" header="0.3" footer="0.3"/>
  <pageSetup scale="75" orientation="portrait" horizontalDpi="0" verticalDpi="0" r:id="rId1"/>
  <headerFooter>
    <oddFooter>&amp;L&amp;F&amp;C&amp;A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207"/>
  <sheetViews>
    <sheetView zoomScale="90" zoomScaleNormal="90" workbookViewId="0">
      <pane ySplit="10" topLeftCell="A11" activePane="bottomLeft" state="frozen"/>
      <selection activeCell="A40" sqref="A40:Q40"/>
      <selection pane="bottomLeft" activeCell="P190" sqref="P190"/>
    </sheetView>
  </sheetViews>
  <sheetFormatPr defaultColWidth="9.140625" defaultRowHeight="13.5" customHeight="1" x14ac:dyDescent="0.2"/>
  <cols>
    <col min="1" max="1" width="7" style="12" customWidth="1"/>
    <col min="2" max="2" width="2.7109375" style="12" customWidth="1"/>
    <col min="3" max="3" width="8.140625" style="12" customWidth="1"/>
    <col min="4" max="4" width="28.5703125" style="12" customWidth="1"/>
    <col min="5" max="5" width="13.7109375" style="12" bestFit="1" customWidth="1"/>
    <col min="6" max="6" width="1.7109375" style="12" customWidth="1"/>
    <col min="7" max="7" width="10.85546875" style="12" customWidth="1"/>
    <col min="8" max="8" width="1.7109375" style="12" customWidth="1"/>
    <col min="9" max="9" width="12.5703125" style="12" bestFit="1" customWidth="1"/>
    <col min="10" max="10" width="1.7109375" style="12" customWidth="1"/>
    <col min="11" max="11" width="10.28515625" style="12" customWidth="1"/>
    <col min="12" max="12" width="1.7109375" style="12" customWidth="1"/>
    <col min="13" max="13" width="15" style="12" bestFit="1" customWidth="1"/>
    <col min="14" max="14" width="1.7109375" style="6" customWidth="1"/>
    <col min="15" max="15" width="13.85546875" style="12" customWidth="1"/>
    <col min="16" max="16" width="14.28515625" style="12" customWidth="1"/>
    <col min="17" max="16384" width="9.140625" style="12"/>
  </cols>
  <sheetData>
    <row r="1" spans="1:16" ht="18.75" x14ac:dyDescent="0.3">
      <c r="B1" s="91" t="str">
        <f>Entity</f>
        <v>Name of Tribe</v>
      </c>
      <c r="C1" s="39"/>
      <c r="D1" s="39"/>
      <c r="E1" s="39"/>
      <c r="F1" s="39"/>
      <c r="G1" s="39"/>
      <c r="H1" s="39"/>
      <c r="I1" s="39"/>
      <c r="J1" s="39"/>
      <c r="K1" s="39"/>
      <c r="L1" s="39"/>
      <c r="M1" s="105" t="s">
        <v>116</v>
      </c>
      <c r="N1" s="285"/>
    </row>
    <row r="2" spans="1:16" ht="18" customHeight="1" x14ac:dyDescent="0.3">
      <c r="B2" s="91" t="s">
        <v>0</v>
      </c>
      <c r="C2" s="39"/>
      <c r="D2" s="39"/>
      <c r="E2" s="39"/>
      <c r="F2" s="39"/>
      <c r="G2" s="39"/>
      <c r="H2" s="39"/>
      <c r="I2" s="39"/>
      <c r="J2" s="39"/>
      <c r="K2" s="39"/>
      <c r="L2" s="39"/>
      <c r="M2" s="39"/>
      <c r="N2" s="285"/>
    </row>
    <row r="3" spans="1:16" ht="18" customHeight="1" x14ac:dyDescent="0.3">
      <c r="B3" s="91" t="str">
        <f>'start here-do not delete'!D30</f>
        <v>FY 2024</v>
      </c>
      <c r="C3" s="39"/>
      <c r="D3" s="91" t="s">
        <v>265</v>
      </c>
      <c r="N3" s="285"/>
    </row>
    <row r="4" spans="1:16" ht="13.5" customHeight="1" x14ac:dyDescent="0.25">
      <c r="B4" s="2"/>
      <c r="C4" s="59"/>
      <c r="D4" s="59"/>
      <c r="E4" s="2" t="s">
        <v>140</v>
      </c>
      <c r="F4" s="345" t="s">
        <v>140</v>
      </c>
      <c r="G4" s="345"/>
      <c r="H4" s="345"/>
      <c r="I4" s="345" t="s">
        <v>318</v>
      </c>
      <c r="J4" s="345"/>
      <c r="K4" s="345"/>
      <c r="L4" s="345"/>
      <c r="M4" s="59"/>
      <c r="N4" s="285"/>
    </row>
    <row r="5" spans="1:16" ht="13.5" customHeight="1" x14ac:dyDescent="0.25">
      <c r="B5" s="2"/>
      <c r="C5" s="59"/>
      <c r="D5" s="59"/>
      <c r="E5" s="2"/>
      <c r="F5" s="42"/>
      <c r="G5" s="42"/>
      <c r="H5" s="42"/>
      <c r="I5" s="42"/>
      <c r="J5" s="42"/>
      <c r="K5" s="42"/>
      <c r="L5" s="42"/>
      <c r="M5" s="59"/>
      <c r="N5" s="285"/>
    </row>
    <row r="6" spans="1:16" ht="13.5" customHeight="1" x14ac:dyDescent="0.25">
      <c r="B6" s="2"/>
      <c r="C6" s="59"/>
      <c r="D6" s="59"/>
      <c r="E6" s="2"/>
      <c r="F6" s="42"/>
      <c r="G6" s="42"/>
      <c r="H6" s="42"/>
      <c r="I6" s="42"/>
      <c r="J6" s="42"/>
      <c r="K6" s="42"/>
      <c r="L6" s="42"/>
      <c r="M6" s="59"/>
      <c r="N6" s="285"/>
    </row>
    <row r="7" spans="1:16" s="98" customFormat="1" ht="13.5" customHeight="1" x14ac:dyDescent="0.2">
      <c r="B7" s="40"/>
      <c r="C7" s="41"/>
      <c r="D7" s="41"/>
      <c r="E7" s="41" t="s">
        <v>55</v>
      </c>
      <c r="F7" s="41"/>
      <c r="G7" s="42" t="s">
        <v>1</v>
      </c>
      <c r="H7" s="41"/>
      <c r="I7" s="42" t="s">
        <v>321</v>
      </c>
      <c r="J7" s="42"/>
      <c r="K7" s="41"/>
      <c r="L7" s="41"/>
      <c r="M7" s="41" t="str">
        <f>B3</f>
        <v>FY 2024</v>
      </c>
      <c r="N7" s="286"/>
    </row>
    <row r="8" spans="1:16" s="98" customFormat="1" ht="13.5" customHeight="1" x14ac:dyDescent="0.2">
      <c r="B8" s="40"/>
      <c r="C8" s="41"/>
      <c r="D8" s="41"/>
      <c r="E8" s="41" t="str">
        <f>B3</f>
        <v>FY 2024</v>
      </c>
      <c r="F8" s="40"/>
      <c r="G8" s="41" t="s">
        <v>28</v>
      </c>
      <c r="H8" s="40"/>
      <c r="I8" s="42" t="s">
        <v>92</v>
      </c>
      <c r="J8" s="42"/>
      <c r="K8" s="42" t="s">
        <v>267</v>
      </c>
      <c r="L8" s="40"/>
      <c r="M8" s="41" t="s">
        <v>266</v>
      </c>
      <c r="N8" s="286"/>
      <c r="O8" s="108" t="s">
        <v>345</v>
      </c>
      <c r="P8" s="108" t="s">
        <v>346</v>
      </c>
    </row>
    <row r="9" spans="1:16" s="98" customFormat="1" ht="13.5" customHeight="1" thickBot="1" x14ac:dyDescent="0.25">
      <c r="A9" s="200" t="s">
        <v>210</v>
      </c>
      <c r="B9" s="94" t="s">
        <v>111</v>
      </c>
      <c r="C9" s="95"/>
      <c r="D9" s="95"/>
      <c r="E9" s="43" t="s">
        <v>29</v>
      </c>
      <c r="F9" s="43"/>
      <c r="G9" s="43" t="s">
        <v>81</v>
      </c>
      <c r="H9" s="43"/>
      <c r="I9" s="43" t="s">
        <v>322</v>
      </c>
      <c r="J9" s="43"/>
      <c r="K9" s="43" t="s">
        <v>5</v>
      </c>
      <c r="L9" s="44"/>
      <c r="M9" s="43" t="s">
        <v>36</v>
      </c>
      <c r="N9" s="286"/>
      <c r="O9" s="200"/>
      <c r="P9" s="200"/>
    </row>
    <row r="10" spans="1:16" s="98" customFormat="1" ht="13.5" customHeight="1" x14ac:dyDescent="0.2">
      <c r="B10" s="106"/>
      <c r="C10" s="106"/>
      <c r="D10" s="106"/>
      <c r="E10" s="107"/>
      <c r="F10" s="5"/>
      <c r="G10" s="108"/>
      <c r="H10" s="5"/>
      <c r="I10" s="108"/>
      <c r="J10" s="5"/>
      <c r="K10" s="5"/>
      <c r="L10" s="5"/>
      <c r="M10" s="107"/>
      <c r="N10" s="286"/>
    </row>
    <row r="11" spans="1:16" ht="13.5" customHeight="1" x14ac:dyDescent="0.2">
      <c r="B11" s="346" t="s">
        <v>37</v>
      </c>
      <c r="C11" s="346"/>
      <c r="D11" s="346"/>
      <c r="E11" s="5"/>
      <c r="F11" s="5"/>
      <c r="G11" s="14"/>
      <c r="H11" s="5"/>
      <c r="I11" s="14"/>
      <c r="J11" s="5"/>
      <c r="K11" s="5"/>
      <c r="L11" s="5"/>
      <c r="M11" s="5"/>
      <c r="N11" s="285"/>
    </row>
    <row r="12" spans="1:16" ht="13.5" customHeight="1" x14ac:dyDescent="0.2">
      <c r="B12" s="96"/>
      <c r="C12" s="96"/>
      <c r="D12" s="96"/>
      <c r="E12" s="5"/>
      <c r="F12" s="5"/>
      <c r="G12" s="14"/>
      <c r="H12" s="5"/>
      <c r="I12" s="14"/>
      <c r="J12" s="5"/>
      <c r="K12" s="5"/>
      <c r="L12" s="5"/>
      <c r="M12" s="5"/>
      <c r="N12" s="285"/>
    </row>
    <row r="13" spans="1:16" ht="13.5" customHeight="1" x14ac:dyDescent="0.2">
      <c r="B13" s="97" t="s">
        <v>38</v>
      </c>
      <c r="C13" s="27"/>
      <c r="D13" s="27"/>
      <c r="E13" s="5"/>
      <c r="F13" s="5"/>
      <c r="G13" s="14"/>
      <c r="H13" s="5"/>
      <c r="I13" s="14"/>
      <c r="J13" s="5"/>
      <c r="K13" s="5"/>
      <c r="L13" s="5"/>
      <c r="M13" s="5"/>
      <c r="N13" s="285"/>
    </row>
    <row r="14" spans="1:16" ht="13.5" customHeight="1" x14ac:dyDescent="0.2">
      <c r="B14" s="96"/>
      <c r="C14" s="96"/>
      <c r="D14" s="96"/>
      <c r="E14" s="5"/>
      <c r="G14" s="14"/>
      <c r="I14" s="14"/>
      <c r="M14" s="5"/>
      <c r="N14" s="285"/>
    </row>
    <row r="15" spans="1:16" ht="13.5" customHeight="1" x14ac:dyDescent="0.2">
      <c r="B15" s="12" t="s">
        <v>119</v>
      </c>
      <c r="N15" s="285"/>
    </row>
    <row r="16" spans="1:16" ht="13.5" customHeight="1" x14ac:dyDescent="0.2">
      <c r="B16" s="12" t="s">
        <v>130</v>
      </c>
      <c r="N16" s="285"/>
    </row>
    <row r="17" spans="2:15" ht="13.5" customHeight="1" x14ac:dyDescent="0.2">
      <c r="K17" s="23"/>
      <c r="L17" s="23"/>
      <c r="M17" s="6">
        <f>E17-SUM(F17:L17)</f>
        <v>0</v>
      </c>
      <c r="N17" s="285"/>
    </row>
    <row r="18" spans="2:15" ht="13.5" customHeight="1" x14ac:dyDescent="0.2">
      <c r="K18" s="23"/>
      <c r="L18" s="23"/>
      <c r="M18" s="6">
        <f>E18-SUM(F18:L18)</f>
        <v>0</v>
      </c>
      <c r="N18" s="285"/>
    </row>
    <row r="19" spans="2:15" ht="13.5" customHeight="1" x14ac:dyDescent="0.2">
      <c r="F19" s="6"/>
      <c r="H19" s="6"/>
      <c r="J19" s="6"/>
      <c r="K19" s="23"/>
      <c r="L19" s="23"/>
      <c r="M19" s="6">
        <f>E19-SUM(F19:L19)</f>
        <v>0</v>
      </c>
      <c r="N19" s="285"/>
    </row>
    <row r="20" spans="2:15" ht="13.5" customHeight="1" x14ac:dyDescent="0.2">
      <c r="F20" s="6"/>
      <c r="H20" s="6"/>
      <c r="J20" s="6"/>
      <c r="L20" s="6"/>
      <c r="M20" s="6">
        <f>E20-SUM(F20:L20)</f>
        <v>0</v>
      </c>
      <c r="N20" s="285"/>
    </row>
    <row r="21" spans="2:15" ht="13.5" customHeight="1" x14ac:dyDescent="0.2">
      <c r="F21" s="6"/>
      <c r="H21" s="6"/>
      <c r="J21" s="6"/>
      <c r="L21" s="6"/>
      <c r="N21" s="285"/>
    </row>
    <row r="22" spans="2:15" ht="13.5" customHeight="1" x14ac:dyDescent="0.2">
      <c r="C22" s="12" t="s">
        <v>136</v>
      </c>
      <c r="E22" s="87">
        <f t="shared" ref="E22:I22" si="0">SUM(E17:E21)</f>
        <v>0</v>
      </c>
      <c r="F22" s="5"/>
      <c r="G22" s="87">
        <f t="shared" si="0"/>
        <v>0</v>
      </c>
      <c r="H22" s="5"/>
      <c r="I22" s="87">
        <f t="shared" si="0"/>
        <v>0</v>
      </c>
      <c r="J22" s="5"/>
      <c r="K22" s="87">
        <f>SUM(K17:K21)</f>
        <v>0</v>
      </c>
      <c r="L22" s="5"/>
      <c r="M22" s="87">
        <f>SUM(M17:M21)</f>
        <v>0</v>
      </c>
      <c r="N22" s="285"/>
      <c r="O22" s="12">
        <f>M22</f>
        <v>0</v>
      </c>
    </row>
    <row r="23" spans="2:15" ht="13.5" customHeight="1" x14ac:dyDescent="0.2">
      <c r="B23" s="96"/>
      <c r="C23" s="96"/>
      <c r="D23" s="96"/>
      <c r="E23" s="5"/>
      <c r="F23" s="6"/>
      <c r="G23" s="14"/>
      <c r="H23" s="6"/>
      <c r="I23" s="14"/>
      <c r="J23" s="6"/>
      <c r="K23" s="14"/>
      <c r="L23" s="6"/>
      <c r="M23" s="5"/>
      <c r="N23" s="285"/>
    </row>
    <row r="24" spans="2:15" ht="13.5" customHeight="1" x14ac:dyDescent="0.2">
      <c r="B24" s="12" t="s">
        <v>39</v>
      </c>
      <c r="F24" s="6"/>
      <c r="H24" s="6"/>
      <c r="J24" s="6"/>
      <c r="L24" s="6"/>
      <c r="N24" s="285"/>
    </row>
    <row r="25" spans="2:15" ht="13.5" customHeight="1" x14ac:dyDescent="0.2">
      <c r="B25" s="12" t="s">
        <v>131</v>
      </c>
      <c r="F25" s="6"/>
      <c r="H25" s="6"/>
      <c r="J25" s="6"/>
      <c r="L25" s="6"/>
      <c r="N25" s="285"/>
    </row>
    <row r="26" spans="2:15" ht="13.5" customHeight="1" x14ac:dyDescent="0.2">
      <c r="F26" s="6"/>
      <c r="G26" s="109"/>
      <c r="H26" s="6"/>
      <c r="I26" s="109"/>
      <c r="J26" s="6"/>
      <c r="K26" s="27"/>
      <c r="L26" s="27"/>
      <c r="M26" s="6">
        <f>E26-SUM(F26:L26)</f>
        <v>0</v>
      </c>
      <c r="N26" s="285"/>
    </row>
    <row r="27" spans="2:15" ht="13.5" customHeight="1" x14ac:dyDescent="0.2">
      <c r="F27" s="6"/>
      <c r="G27" s="109"/>
      <c r="H27" s="6"/>
      <c r="I27" s="109"/>
      <c r="J27" s="6"/>
      <c r="K27" s="27"/>
      <c r="L27" s="27"/>
      <c r="M27" s="6">
        <f>E27-SUM(F27:L27)</f>
        <v>0</v>
      </c>
      <c r="N27" s="285"/>
    </row>
    <row r="28" spans="2:15" ht="13.5" customHeight="1" x14ac:dyDescent="0.2">
      <c r="F28" s="6"/>
      <c r="G28" s="109"/>
      <c r="H28" s="6"/>
      <c r="I28" s="109"/>
      <c r="J28" s="6"/>
      <c r="K28" s="27"/>
      <c r="L28" s="27"/>
      <c r="M28" s="6">
        <f>E28-SUM(F28:L28)</f>
        <v>0</v>
      </c>
      <c r="N28" s="285"/>
    </row>
    <row r="29" spans="2:15" ht="13.5" customHeight="1" x14ac:dyDescent="0.2">
      <c r="F29" s="6"/>
      <c r="G29" s="109"/>
      <c r="H29" s="6"/>
      <c r="I29" s="109"/>
      <c r="J29" s="6"/>
      <c r="K29" s="27"/>
      <c r="L29" s="27"/>
      <c r="M29" s="6">
        <f>E29-SUM(F29:L29)</f>
        <v>0</v>
      </c>
      <c r="N29" s="285"/>
    </row>
    <row r="30" spans="2:15" ht="13.5" customHeight="1" x14ac:dyDescent="0.2">
      <c r="F30" s="5"/>
      <c r="H30" s="5"/>
      <c r="J30" s="5"/>
      <c r="K30" s="27"/>
      <c r="L30" s="27"/>
      <c r="M30" s="6">
        <f>E30-SUM(F30:L30)</f>
        <v>0</v>
      </c>
      <c r="N30" s="285"/>
    </row>
    <row r="31" spans="2:15" ht="13.5" customHeight="1" x14ac:dyDescent="0.2">
      <c r="F31" s="3"/>
      <c r="H31" s="3"/>
      <c r="J31" s="3"/>
      <c r="L31" s="3"/>
      <c r="N31" s="285"/>
    </row>
    <row r="32" spans="2:15" ht="13.5" customHeight="1" x14ac:dyDescent="0.2">
      <c r="C32" s="12" t="s">
        <v>137</v>
      </c>
      <c r="E32" s="87">
        <f>SUM(E26:E31)</f>
        <v>0</v>
      </c>
      <c r="F32" s="3"/>
      <c r="G32" s="87">
        <f>SUM(G26:G31)</f>
        <v>0</v>
      </c>
      <c r="H32" s="3"/>
      <c r="I32" s="87">
        <f>SUM(I26:I31)</f>
        <v>0</v>
      </c>
      <c r="J32" s="3"/>
      <c r="K32" s="87">
        <f>SUM(K26:K31)</f>
        <v>0</v>
      </c>
      <c r="L32" s="3"/>
      <c r="M32" s="87">
        <f>SUM(M26:M31)</f>
        <v>0</v>
      </c>
      <c r="N32" s="285"/>
      <c r="O32" s="12">
        <f>M32</f>
        <v>0</v>
      </c>
    </row>
    <row r="33" spans="2:16" ht="13.5" customHeight="1" x14ac:dyDescent="0.2">
      <c r="E33" s="6"/>
      <c r="F33" s="5"/>
      <c r="G33" s="6"/>
      <c r="H33" s="5"/>
      <c r="I33" s="6"/>
      <c r="J33" s="5"/>
      <c r="K33" s="6"/>
      <c r="L33" s="5"/>
      <c r="M33" s="6"/>
      <c r="N33" s="285"/>
    </row>
    <row r="34" spans="2:16" ht="13.5" customHeight="1" x14ac:dyDescent="0.2">
      <c r="B34" s="98" t="s">
        <v>120</v>
      </c>
      <c r="F34" s="5"/>
      <c r="H34" s="5"/>
      <c r="J34" s="5"/>
      <c r="L34" s="5"/>
      <c r="N34" s="285"/>
    </row>
    <row r="35" spans="2:16" ht="13.5" customHeight="1" x14ac:dyDescent="0.2">
      <c r="F35" s="6"/>
      <c r="H35" s="6"/>
      <c r="J35" s="6"/>
      <c r="L35" s="6"/>
      <c r="N35" s="285"/>
    </row>
    <row r="36" spans="2:16" ht="13.5" customHeight="1" x14ac:dyDescent="0.2">
      <c r="B36" s="12" t="s">
        <v>39</v>
      </c>
      <c r="F36" s="6"/>
      <c r="H36" s="6"/>
      <c r="J36" s="6"/>
      <c r="L36" s="6"/>
      <c r="N36" s="285"/>
    </row>
    <row r="37" spans="2:16" ht="13.5" customHeight="1" x14ac:dyDescent="0.2">
      <c r="F37" s="6"/>
      <c r="H37" s="6"/>
      <c r="J37" s="6"/>
      <c r="K37" s="27"/>
      <c r="L37" s="27"/>
      <c r="M37" s="6">
        <f t="shared" ref="M37:M42" si="1">E37-SUM(F37:L37)</f>
        <v>0</v>
      </c>
      <c r="N37" s="285"/>
    </row>
    <row r="38" spans="2:16" ht="13.5" customHeight="1" x14ac:dyDescent="0.2">
      <c r="F38" s="6"/>
      <c r="H38" s="6"/>
      <c r="J38" s="6"/>
      <c r="K38" s="27"/>
      <c r="L38" s="27"/>
      <c r="M38" s="6">
        <f t="shared" si="1"/>
        <v>0</v>
      </c>
      <c r="N38" s="285"/>
    </row>
    <row r="39" spans="2:16" ht="13.5" customHeight="1" x14ac:dyDescent="0.2">
      <c r="F39" s="6"/>
      <c r="H39" s="6"/>
      <c r="J39" s="6"/>
      <c r="K39" s="27"/>
      <c r="L39" s="27"/>
      <c r="M39" s="6">
        <f t="shared" si="1"/>
        <v>0</v>
      </c>
      <c r="N39" s="285"/>
    </row>
    <row r="40" spans="2:16" ht="13.5" customHeight="1" x14ac:dyDescent="0.2">
      <c r="F40" s="6"/>
      <c r="H40" s="6"/>
      <c r="J40" s="6"/>
      <c r="K40" s="27"/>
      <c r="L40" s="27"/>
      <c r="M40" s="6">
        <f t="shared" si="1"/>
        <v>0</v>
      </c>
      <c r="N40" s="285"/>
    </row>
    <row r="41" spans="2:16" ht="13.5" customHeight="1" x14ac:dyDescent="0.2">
      <c r="F41" s="6"/>
      <c r="H41" s="6"/>
      <c r="J41" s="6"/>
      <c r="K41" s="27"/>
      <c r="L41" s="27"/>
      <c r="M41" s="6">
        <f t="shared" si="1"/>
        <v>0</v>
      </c>
      <c r="N41" s="285"/>
    </row>
    <row r="42" spans="2:16" ht="13.5" customHeight="1" x14ac:dyDescent="0.2">
      <c r="F42" s="6"/>
      <c r="H42" s="6"/>
      <c r="J42" s="6"/>
      <c r="K42" s="27"/>
      <c r="L42" s="27"/>
      <c r="M42" s="6">
        <f t="shared" si="1"/>
        <v>0</v>
      </c>
      <c r="N42" s="285"/>
    </row>
    <row r="43" spans="2:16" ht="13.5" customHeight="1" x14ac:dyDescent="0.2">
      <c r="F43" s="5"/>
      <c r="H43" s="5"/>
      <c r="J43" s="5"/>
      <c r="L43" s="5"/>
      <c r="N43" s="285"/>
    </row>
    <row r="44" spans="2:16" ht="13.5" customHeight="1" x14ac:dyDescent="0.2">
      <c r="C44" s="12" t="s">
        <v>138</v>
      </c>
      <c r="E44" s="87">
        <f>SUM(E37:E43)</f>
        <v>0</v>
      </c>
      <c r="F44" s="3"/>
      <c r="G44" s="87">
        <f>SUM(G37:G43)</f>
        <v>0</v>
      </c>
      <c r="H44" s="3"/>
      <c r="I44" s="87">
        <f>SUM(I37:I43)</f>
        <v>0</v>
      </c>
      <c r="J44" s="3"/>
      <c r="K44" s="87">
        <f>SUM(K37:K43)</f>
        <v>0</v>
      </c>
      <c r="L44" s="3"/>
      <c r="M44" s="87">
        <f>SUM(M37:M43)</f>
        <v>0</v>
      </c>
      <c r="N44" s="285"/>
      <c r="P44" s="12">
        <f>M44</f>
        <v>0</v>
      </c>
    </row>
    <row r="45" spans="2:16" ht="13.5" customHeight="1" x14ac:dyDescent="0.2">
      <c r="F45" s="5"/>
      <c r="H45" s="5"/>
      <c r="J45" s="5"/>
      <c r="L45" s="5"/>
      <c r="N45" s="285"/>
    </row>
    <row r="46" spans="2:16" ht="13.5" customHeight="1" x14ac:dyDescent="0.2">
      <c r="B46" s="12" t="s">
        <v>119</v>
      </c>
      <c r="F46" s="5"/>
      <c r="H46" s="5"/>
      <c r="J46" s="5"/>
      <c r="L46" s="5"/>
      <c r="N46" s="285"/>
    </row>
    <row r="47" spans="2:16" ht="13.5" customHeight="1" x14ac:dyDescent="0.2">
      <c r="F47" s="5"/>
      <c r="H47" s="5"/>
      <c r="J47" s="5"/>
      <c r="L47" s="5"/>
      <c r="M47" s="6">
        <f>E47-SUM(F47:L47)</f>
        <v>0</v>
      </c>
      <c r="N47" s="285"/>
    </row>
    <row r="48" spans="2:16" ht="13.5" customHeight="1" x14ac:dyDescent="0.2">
      <c r="F48" s="6"/>
      <c r="H48" s="6"/>
      <c r="J48" s="6"/>
      <c r="K48" s="27"/>
      <c r="L48" s="27"/>
      <c r="M48" s="6">
        <f>E48-SUM(F48:L48)</f>
        <v>0</v>
      </c>
      <c r="N48" s="285"/>
    </row>
    <row r="49" spans="2:16" ht="13.5" customHeight="1" x14ac:dyDescent="0.2">
      <c r="F49" s="23"/>
      <c r="H49" s="23"/>
      <c r="J49" s="23"/>
      <c r="K49" s="27"/>
      <c r="L49" s="27"/>
      <c r="M49" s="6">
        <f t="shared" ref="M49:M51" si="2">E49-SUM(F49:L49)</f>
        <v>0</v>
      </c>
      <c r="N49" s="285"/>
    </row>
    <row r="50" spans="2:16" ht="13.5" customHeight="1" x14ac:dyDescent="0.2">
      <c r="F50" s="23"/>
      <c r="H50" s="23"/>
      <c r="J50" s="23"/>
      <c r="K50" s="27"/>
      <c r="L50" s="27"/>
      <c r="M50" s="6">
        <f t="shared" si="2"/>
        <v>0</v>
      </c>
      <c r="N50" s="285"/>
    </row>
    <row r="51" spans="2:16" ht="13.5" customHeight="1" x14ac:dyDescent="0.2">
      <c r="F51" s="23"/>
      <c r="H51" s="23"/>
      <c r="J51" s="23"/>
      <c r="K51" s="27"/>
      <c r="L51" s="27"/>
      <c r="M51" s="6">
        <f t="shared" si="2"/>
        <v>0</v>
      </c>
      <c r="N51" s="285"/>
    </row>
    <row r="52" spans="2:16" ht="13.5" customHeight="1" x14ac:dyDescent="0.2">
      <c r="F52" s="23"/>
      <c r="H52" s="23"/>
      <c r="J52" s="23"/>
      <c r="K52" s="27"/>
      <c r="L52" s="27"/>
      <c r="M52" s="6">
        <f>E52-SUM(F52:L52)</f>
        <v>0</v>
      </c>
      <c r="N52" s="285"/>
    </row>
    <row r="53" spans="2:16" ht="13.5" customHeight="1" x14ac:dyDescent="0.2">
      <c r="F53" s="6"/>
      <c r="H53" s="6"/>
      <c r="J53" s="6"/>
      <c r="L53" s="6"/>
      <c r="N53" s="285"/>
    </row>
    <row r="54" spans="2:16" ht="13.5" customHeight="1" x14ac:dyDescent="0.2">
      <c r="C54" s="12" t="s">
        <v>139</v>
      </c>
      <c r="E54" s="87">
        <f>SUM(E48:E53)</f>
        <v>0</v>
      </c>
      <c r="F54" s="6"/>
      <c r="G54" s="87">
        <f>SUM(G48:G53)</f>
        <v>0</v>
      </c>
      <c r="H54" s="6"/>
      <c r="I54" s="87">
        <f>SUM(I48:I53)</f>
        <v>0</v>
      </c>
      <c r="J54" s="6"/>
      <c r="K54" s="87">
        <f>SUM(K48:K53)</f>
        <v>0</v>
      </c>
      <c r="L54" s="6"/>
      <c r="M54" s="87">
        <f>SUM(M48:M53)</f>
        <v>0</v>
      </c>
      <c r="N54" s="285"/>
      <c r="P54" s="12">
        <f>M54</f>
        <v>0</v>
      </c>
    </row>
    <row r="55" spans="2:16" ht="13.5" customHeight="1" x14ac:dyDescent="0.2">
      <c r="F55" s="6"/>
      <c r="H55" s="6"/>
      <c r="J55" s="6"/>
      <c r="L55" s="6"/>
      <c r="N55" s="285"/>
    </row>
    <row r="56" spans="2:16" ht="13.5" customHeight="1" x14ac:dyDescent="0.2">
      <c r="B56" s="12" t="s">
        <v>254</v>
      </c>
      <c r="L56" s="6"/>
      <c r="N56" s="285"/>
    </row>
    <row r="57" spans="2:16" ht="13.5" customHeight="1" x14ac:dyDescent="0.2">
      <c r="F57" s="6"/>
      <c r="H57" s="6"/>
      <c r="J57" s="6"/>
      <c r="L57" s="6"/>
      <c r="M57" s="6">
        <f t="shared" ref="M57:M59" si="3">E57-SUM(F57:L57)</f>
        <v>0</v>
      </c>
      <c r="N57" s="285"/>
    </row>
    <row r="58" spans="2:16" ht="13.5" customHeight="1" x14ac:dyDescent="0.2">
      <c r="F58" s="6"/>
      <c r="H58" s="6"/>
      <c r="J58" s="6"/>
      <c r="L58" s="6"/>
      <c r="M58" s="6">
        <f t="shared" si="3"/>
        <v>0</v>
      </c>
      <c r="N58" s="285"/>
    </row>
    <row r="59" spans="2:16" ht="13.5" customHeight="1" x14ac:dyDescent="0.2">
      <c r="F59" s="6"/>
      <c r="H59" s="6"/>
      <c r="J59" s="6"/>
      <c r="L59" s="6"/>
      <c r="M59" s="6">
        <f t="shared" si="3"/>
        <v>0</v>
      </c>
      <c r="N59" s="285"/>
    </row>
    <row r="60" spans="2:16" ht="13.5" customHeight="1" x14ac:dyDescent="0.2">
      <c r="F60" s="6"/>
      <c r="H60" s="6"/>
      <c r="J60" s="6"/>
      <c r="L60" s="6"/>
      <c r="N60" s="285"/>
    </row>
    <row r="61" spans="2:16" ht="13.5" customHeight="1" x14ac:dyDescent="0.2">
      <c r="C61" s="12" t="s">
        <v>40</v>
      </c>
      <c r="E61" s="87">
        <f>SUM(E57:E60)</f>
        <v>0</v>
      </c>
      <c r="F61" s="23"/>
      <c r="G61" s="87">
        <f>SUM(G57:G60)</f>
        <v>0</v>
      </c>
      <c r="H61" s="23"/>
      <c r="I61" s="87">
        <f>SUM(I57:I60)</f>
        <v>0</v>
      </c>
      <c r="J61" s="23"/>
      <c r="K61" s="87">
        <f>SUM(K57:K60)</f>
        <v>0</v>
      </c>
      <c r="L61" s="23"/>
      <c r="M61" s="87">
        <f>SUM(M57:M60)</f>
        <v>0</v>
      </c>
      <c r="N61" s="285"/>
      <c r="P61" s="12">
        <f>M61</f>
        <v>0</v>
      </c>
    </row>
    <row r="62" spans="2:16" ht="13.5" customHeight="1" x14ac:dyDescent="0.2">
      <c r="F62" s="6"/>
      <c r="H62" s="6"/>
      <c r="J62" s="6"/>
      <c r="K62" s="6"/>
      <c r="L62" s="6"/>
      <c r="N62" s="285"/>
    </row>
    <row r="63" spans="2:16" ht="13.5" customHeight="1" x14ac:dyDescent="0.2">
      <c r="B63" s="12" t="s">
        <v>41</v>
      </c>
      <c r="F63" s="6"/>
      <c r="H63" s="6"/>
      <c r="J63" s="6"/>
      <c r="L63" s="6"/>
      <c r="N63" s="285"/>
    </row>
    <row r="64" spans="2:16" ht="13.5" customHeight="1" x14ac:dyDescent="0.2">
      <c r="F64" s="6"/>
      <c r="H64" s="6"/>
      <c r="J64" s="6"/>
      <c r="L64" s="6"/>
      <c r="M64" s="6">
        <f t="shared" ref="M64:M68" si="4">E64-SUM(F64:L64)</f>
        <v>0</v>
      </c>
      <c r="N64" s="285"/>
    </row>
    <row r="65" spans="2:16" ht="13.5" customHeight="1" x14ac:dyDescent="0.2">
      <c r="F65" s="23"/>
      <c r="H65" s="23"/>
      <c r="J65" s="23"/>
      <c r="M65" s="6">
        <f t="shared" si="4"/>
        <v>0</v>
      </c>
      <c r="N65" s="285"/>
    </row>
    <row r="66" spans="2:16" ht="13.5" customHeight="1" x14ac:dyDescent="0.2">
      <c r="F66" s="23"/>
      <c r="H66" s="23"/>
      <c r="J66" s="23"/>
      <c r="M66" s="6">
        <f t="shared" si="4"/>
        <v>0</v>
      </c>
      <c r="N66" s="285"/>
    </row>
    <row r="67" spans="2:16" ht="13.5" customHeight="1" x14ac:dyDescent="0.2">
      <c r="F67" s="23"/>
      <c r="H67" s="23"/>
      <c r="J67" s="23"/>
      <c r="M67" s="6">
        <f t="shared" si="4"/>
        <v>0</v>
      </c>
      <c r="N67" s="285"/>
    </row>
    <row r="68" spans="2:16" ht="13.5" customHeight="1" x14ac:dyDescent="0.2">
      <c r="F68" s="23"/>
      <c r="H68" s="23"/>
      <c r="J68" s="23"/>
      <c r="M68" s="6">
        <f t="shared" si="4"/>
        <v>0</v>
      </c>
      <c r="N68" s="285"/>
    </row>
    <row r="69" spans="2:16" ht="13.5" customHeight="1" x14ac:dyDescent="0.2">
      <c r="F69" s="23"/>
      <c r="H69" s="23"/>
      <c r="J69" s="23"/>
      <c r="L69" s="23"/>
      <c r="N69" s="285"/>
    </row>
    <row r="70" spans="2:16" ht="13.5" customHeight="1" x14ac:dyDescent="0.2">
      <c r="C70" s="12" t="s">
        <v>40</v>
      </c>
      <c r="E70" s="87">
        <f>SUM(E64:E69)</f>
        <v>0</v>
      </c>
      <c r="F70" s="6"/>
      <c r="G70" s="87">
        <f>SUM(G64:G69)</f>
        <v>0</v>
      </c>
      <c r="H70" s="6"/>
      <c r="I70" s="87">
        <f>SUM(I64:I69)</f>
        <v>0</v>
      </c>
      <c r="J70" s="6"/>
      <c r="K70" s="87">
        <f>SUM(K64:K69)</f>
        <v>0</v>
      </c>
      <c r="L70" s="6"/>
      <c r="M70" s="87">
        <f>SUM(M64:M69)</f>
        <v>0</v>
      </c>
      <c r="N70" s="285"/>
      <c r="P70" s="12">
        <f>M70</f>
        <v>0</v>
      </c>
    </row>
    <row r="71" spans="2:16" ht="13.5" customHeight="1" x14ac:dyDescent="0.2">
      <c r="E71" s="6"/>
      <c r="F71" s="23"/>
      <c r="G71" s="6"/>
      <c r="H71" s="23"/>
      <c r="I71" s="6"/>
      <c r="J71" s="23"/>
      <c r="K71" s="6"/>
      <c r="L71" s="23"/>
      <c r="M71" s="6"/>
      <c r="N71" s="285"/>
    </row>
    <row r="72" spans="2:16" ht="13.5" customHeight="1" x14ac:dyDescent="0.2">
      <c r="B72" s="12" t="s">
        <v>128</v>
      </c>
      <c r="E72" s="6"/>
      <c r="F72" s="23"/>
      <c r="G72" s="6"/>
      <c r="H72" s="23"/>
      <c r="I72" s="6"/>
      <c r="J72" s="23"/>
      <c r="K72" s="6"/>
      <c r="L72" s="23"/>
      <c r="M72" s="6"/>
      <c r="N72" s="285"/>
    </row>
    <row r="73" spans="2:16" ht="13.5" customHeight="1" x14ac:dyDescent="0.2">
      <c r="F73" s="23"/>
      <c r="H73" s="23"/>
      <c r="J73" s="23"/>
      <c r="L73" s="23"/>
      <c r="M73" s="6">
        <f>E73-SUM(F73:L73)</f>
        <v>0</v>
      </c>
      <c r="N73" s="285"/>
    </row>
    <row r="74" spans="2:16" ht="13.5" customHeight="1" x14ac:dyDescent="0.2">
      <c r="F74" s="23"/>
      <c r="H74" s="23"/>
      <c r="J74" s="23"/>
      <c r="L74" s="23"/>
      <c r="M74" s="6">
        <f>E74-SUM(F74:L74)</f>
        <v>0</v>
      </c>
      <c r="N74" s="285"/>
    </row>
    <row r="75" spans="2:16" ht="13.5" customHeight="1" x14ac:dyDescent="0.2">
      <c r="F75" s="23"/>
      <c r="H75" s="23"/>
      <c r="J75" s="23"/>
      <c r="L75" s="23"/>
      <c r="M75" s="6">
        <f>E75-SUM(F75:L75)</f>
        <v>0</v>
      </c>
      <c r="N75" s="285"/>
    </row>
    <row r="76" spans="2:16" ht="13.5" customHeight="1" x14ac:dyDescent="0.2">
      <c r="F76" s="23"/>
      <c r="H76" s="23"/>
      <c r="J76" s="23"/>
      <c r="L76" s="23"/>
      <c r="M76" s="6">
        <f>E76-SUM(F76:L76)</f>
        <v>0</v>
      </c>
      <c r="N76" s="285"/>
    </row>
    <row r="77" spans="2:16" ht="13.5" customHeight="1" x14ac:dyDescent="0.2">
      <c r="E77" s="6"/>
      <c r="F77" s="23"/>
      <c r="G77" s="6"/>
      <c r="H77" s="23"/>
      <c r="I77" s="6"/>
      <c r="J77" s="23"/>
      <c r="K77" s="6"/>
      <c r="L77" s="23"/>
      <c r="M77" s="6"/>
      <c r="N77" s="285"/>
    </row>
    <row r="78" spans="2:16" ht="13.5" customHeight="1" x14ac:dyDescent="0.2">
      <c r="C78" s="12" t="s">
        <v>40</v>
      </c>
      <c r="E78" s="87">
        <f>SUM(E73:E77)</f>
        <v>0</v>
      </c>
      <c r="F78" s="6"/>
      <c r="G78" s="87">
        <f>SUM(G73:G77)</f>
        <v>0</v>
      </c>
      <c r="H78" s="6"/>
      <c r="I78" s="87">
        <f>SUM(I73:I77)</f>
        <v>0</v>
      </c>
      <c r="J78" s="6"/>
      <c r="K78" s="87">
        <f>SUM(K73:K77)</f>
        <v>0</v>
      </c>
      <c r="L78" s="6"/>
      <c r="M78" s="87">
        <f>SUM(M73:M77)</f>
        <v>0</v>
      </c>
      <c r="N78" s="285"/>
      <c r="P78" s="12">
        <f>M78</f>
        <v>0</v>
      </c>
    </row>
    <row r="79" spans="2:16" ht="13.5" customHeight="1" x14ac:dyDescent="0.2">
      <c r="E79" s="6"/>
      <c r="F79" s="23"/>
      <c r="G79" s="6"/>
      <c r="H79" s="23"/>
      <c r="I79" s="6"/>
      <c r="J79" s="23"/>
      <c r="K79" s="6"/>
      <c r="L79" s="23"/>
      <c r="M79" s="6"/>
      <c r="N79" s="285"/>
    </row>
    <row r="80" spans="2:16" ht="13.5" customHeight="1" x14ac:dyDescent="0.2">
      <c r="B80" s="12" t="s">
        <v>251</v>
      </c>
      <c r="F80" s="23"/>
      <c r="H80" s="23"/>
      <c r="J80" s="23"/>
      <c r="L80" s="23"/>
      <c r="N80" s="285"/>
    </row>
    <row r="81" spans="2:16" ht="13.5" customHeight="1" x14ac:dyDescent="0.2">
      <c r="E81" s="6"/>
      <c r="F81" s="23"/>
      <c r="G81" s="6"/>
      <c r="H81" s="23"/>
      <c r="I81" s="6"/>
      <c r="J81" s="23"/>
      <c r="K81" s="6"/>
      <c r="L81" s="6"/>
      <c r="M81" s="6">
        <f>E81-SUM(F81:L81)</f>
        <v>0</v>
      </c>
      <c r="N81" s="285"/>
    </row>
    <row r="82" spans="2:16" ht="13.5" customHeight="1" x14ac:dyDescent="0.2">
      <c r="E82" s="6"/>
      <c r="F82" s="23"/>
      <c r="G82" s="6"/>
      <c r="H82" s="23"/>
      <c r="I82" s="6"/>
      <c r="J82" s="23"/>
      <c r="K82" s="6"/>
      <c r="L82" s="23"/>
      <c r="M82" s="6">
        <f>E82-SUM(F82:L82)</f>
        <v>0</v>
      </c>
      <c r="N82" s="285"/>
    </row>
    <row r="83" spans="2:16" s="6" customFormat="1" ht="13.5" customHeight="1" x14ac:dyDescent="0.2">
      <c r="F83" s="23"/>
      <c r="H83" s="23"/>
      <c r="J83" s="23"/>
      <c r="L83" s="23"/>
      <c r="M83" s="6">
        <f>E83-SUM(F83:L83)</f>
        <v>0</v>
      </c>
      <c r="N83" s="285"/>
    </row>
    <row r="84" spans="2:16" s="6" customFormat="1" ht="13.5" customHeight="1" x14ac:dyDescent="0.2">
      <c r="F84" s="23"/>
      <c r="H84" s="23"/>
      <c r="J84" s="23"/>
      <c r="L84" s="23"/>
      <c r="N84" s="285"/>
    </row>
    <row r="85" spans="2:16" s="6" customFormat="1" ht="13.5" customHeight="1" x14ac:dyDescent="0.2">
      <c r="B85" s="12"/>
      <c r="C85" s="12" t="s">
        <v>40</v>
      </c>
      <c r="D85" s="12"/>
      <c r="E85" s="87">
        <f>SUM(E81:E84)</f>
        <v>0</v>
      </c>
      <c r="G85" s="87">
        <f>SUM(G81:G84)</f>
        <v>0</v>
      </c>
      <c r="I85" s="87">
        <f>SUM(I81:I84)</f>
        <v>0</v>
      </c>
      <c r="K85" s="87">
        <f>SUM(K81:K84)</f>
        <v>0</v>
      </c>
      <c r="M85" s="87">
        <f>SUM(M81:M84)</f>
        <v>0</v>
      </c>
      <c r="N85" s="285"/>
      <c r="P85" s="6">
        <f>M85</f>
        <v>0</v>
      </c>
    </row>
    <row r="86" spans="2:16" ht="13.5" customHeight="1" x14ac:dyDescent="0.2">
      <c r="F86" s="6"/>
      <c r="H86" s="6"/>
      <c r="J86" s="6"/>
      <c r="L86" s="6"/>
      <c r="N86" s="285"/>
    </row>
    <row r="87" spans="2:16" ht="13.5" customHeight="1" x14ac:dyDescent="0.2">
      <c r="B87" s="12" t="s">
        <v>43</v>
      </c>
      <c r="F87" s="6"/>
      <c r="H87" s="6"/>
      <c r="J87" s="6"/>
      <c r="L87" s="6"/>
      <c r="N87" s="285"/>
    </row>
    <row r="88" spans="2:16" ht="13.5" customHeight="1" x14ac:dyDescent="0.2">
      <c r="F88" s="6"/>
      <c r="H88" s="6"/>
      <c r="J88" s="6"/>
      <c r="K88" s="23"/>
      <c r="L88" s="23"/>
      <c r="M88" s="6">
        <f>E88-SUM(F88:L88)</f>
        <v>0</v>
      </c>
      <c r="N88" s="285"/>
    </row>
    <row r="89" spans="2:16" ht="13.5" customHeight="1" x14ac:dyDescent="0.2">
      <c r="F89" s="23"/>
      <c r="H89" s="23"/>
      <c r="J89" s="23"/>
      <c r="L89" s="23"/>
      <c r="M89" s="6">
        <f>E89-SUM(F89:L89)</f>
        <v>0</v>
      </c>
      <c r="N89" s="285"/>
    </row>
    <row r="90" spans="2:16" ht="13.5" customHeight="1" x14ac:dyDescent="0.2">
      <c r="F90" s="23"/>
      <c r="H90" s="23"/>
      <c r="J90" s="23"/>
      <c r="L90" s="23"/>
      <c r="M90" s="6">
        <f>E90-SUM(F90:L90)</f>
        <v>0</v>
      </c>
      <c r="N90" s="285"/>
    </row>
    <row r="91" spans="2:16" ht="13.5" customHeight="1" x14ac:dyDescent="0.2">
      <c r="B91" s="96"/>
      <c r="C91" s="96"/>
      <c r="D91" s="96"/>
      <c r="E91" s="5"/>
      <c r="F91" s="23"/>
      <c r="G91" s="14"/>
      <c r="H91" s="23"/>
      <c r="I91" s="14"/>
      <c r="J91" s="23"/>
      <c r="K91" s="14"/>
      <c r="L91" s="23"/>
      <c r="M91" s="6"/>
      <c r="N91" s="285"/>
    </row>
    <row r="92" spans="2:16" ht="13.5" customHeight="1" x14ac:dyDescent="0.2">
      <c r="C92" s="12" t="s">
        <v>40</v>
      </c>
      <c r="E92" s="87">
        <f>SUM(E88:E91)</f>
        <v>0</v>
      </c>
      <c r="F92" s="23"/>
      <c r="G92" s="87">
        <f>SUM(G88:G91)</f>
        <v>0</v>
      </c>
      <c r="H92" s="23"/>
      <c r="I92" s="87">
        <f>SUM(I88:I91)</f>
        <v>0</v>
      </c>
      <c r="J92" s="23"/>
      <c r="K92" s="87">
        <f>SUM(K88:K91)</f>
        <v>0</v>
      </c>
      <c r="L92" s="23"/>
      <c r="M92" s="87">
        <f>SUM(M88:M91)</f>
        <v>0</v>
      </c>
      <c r="N92" s="285"/>
      <c r="P92" s="12">
        <f>M92</f>
        <v>0</v>
      </c>
    </row>
    <row r="93" spans="2:16" ht="13.5" customHeight="1" x14ac:dyDescent="0.2">
      <c r="F93" s="6"/>
      <c r="H93" s="6"/>
      <c r="J93" s="6"/>
      <c r="L93" s="6"/>
      <c r="N93" s="285"/>
    </row>
    <row r="94" spans="2:16" ht="13.5" customHeight="1" x14ac:dyDescent="0.2">
      <c r="B94" s="12" t="s">
        <v>44</v>
      </c>
      <c r="F94" s="6"/>
      <c r="H94" s="6"/>
      <c r="J94" s="6"/>
      <c r="L94" s="6"/>
      <c r="N94" s="285"/>
    </row>
    <row r="95" spans="2:16" ht="13.5" customHeight="1" x14ac:dyDescent="0.2">
      <c r="F95" s="5"/>
      <c r="H95" s="5"/>
      <c r="J95" s="5"/>
      <c r="L95" s="5"/>
      <c r="N95" s="285"/>
    </row>
    <row r="96" spans="2:16" ht="12.75" customHeight="1" x14ac:dyDescent="0.2">
      <c r="F96" s="6"/>
      <c r="H96" s="6"/>
      <c r="J96" s="6"/>
      <c r="M96" s="6">
        <f>E96-SUM(F96:L96)</f>
        <v>0</v>
      </c>
      <c r="N96" s="285"/>
    </row>
    <row r="97" spans="2:16" ht="13.5" customHeight="1" x14ac:dyDescent="0.2">
      <c r="F97" s="5"/>
      <c r="H97" s="5"/>
      <c r="J97" s="5"/>
      <c r="M97" s="6">
        <f>E97-SUM(F97:L97)</f>
        <v>0</v>
      </c>
      <c r="N97" s="285"/>
    </row>
    <row r="98" spans="2:16" ht="13.5" customHeight="1" x14ac:dyDescent="0.2">
      <c r="F98" s="5"/>
      <c r="H98" s="5"/>
      <c r="J98" s="5"/>
      <c r="L98" s="5"/>
      <c r="M98" s="6">
        <f>E98-SUM(F98:L98)</f>
        <v>0</v>
      </c>
      <c r="N98" s="285"/>
    </row>
    <row r="99" spans="2:16" ht="13.5" customHeight="1" x14ac:dyDescent="0.2">
      <c r="F99" s="6"/>
      <c r="H99" s="6"/>
      <c r="J99" s="6"/>
      <c r="L99" s="6"/>
      <c r="M99" s="6"/>
      <c r="N99" s="285"/>
    </row>
    <row r="100" spans="2:16" ht="13.5" customHeight="1" x14ac:dyDescent="0.2">
      <c r="C100" s="12" t="s">
        <v>40</v>
      </c>
      <c r="E100" s="87">
        <f>SUM(E95:E99)</f>
        <v>0</v>
      </c>
      <c r="F100" s="6"/>
      <c r="G100" s="87">
        <f>SUM(G95:G99)</f>
        <v>0</v>
      </c>
      <c r="H100" s="6"/>
      <c r="I100" s="87">
        <f>SUM(I95:I99)</f>
        <v>0</v>
      </c>
      <c r="J100" s="6"/>
      <c r="K100" s="87">
        <f>SUM(K95:K99)</f>
        <v>0</v>
      </c>
      <c r="L100" s="6"/>
      <c r="M100" s="87">
        <f>SUM(M95:M99)</f>
        <v>0</v>
      </c>
      <c r="N100" s="285"/>
      <c r="P100" s="12">
        <f>M100</f>
        <v>0</v>
      </c>
    </row>
    <row r="101" spans="2:16" ht="13.5" customHeight="1" x14ac:dyDescent="0.2">
      <c r="E101" s="6"/>
      <c r="F101" s="5"/>
      <c r="G101" s="6"/>
      <c r="H101" s="5"/>
      <c r="I101" s="6"/>
      <c r="J101" s="5"/>
      <c r="K101" s="6"/>
      <c r="L101" s="5"/>
      <c r="M101" s="6"/>
      <c r="N101" s="285"/>
    </row>
    <row r="102" spans="2:16" ht="13.5" customHeight="1" x14ac:dyDescent="0.2">
      <c r="B102" s="12" t="s">
        <v>47</v>
      </c>
      <c r="F102" s="6"/>
      <c r="H102" s="6"/>
      <c r="J102" s="6"/>
      <c r="L102" s="6"/>
      <c r="N102" s="285"/>
    </row>
    <row r="103" spans="2:16" ht="13.5" customHeight="1" x14ac:dyDescent="0.2">
      <c r="F103" s="6"/>
      <c r="H103" s="6"/>
      <c r="J103" s="6"/>
      <c r="K103" s="23"/>
      <c r="L103" s="23"/>
      <c r="M103" s="6">
        <f>E103-SUM(F103:L103)</f>
        <v>0</v>
      </c>
      <c r="N103" s="285"/>
    </row>
    <row r="104" spans="2:16" ht="13.5" customHeight="1" x14ac:dyDescent="0.2">
      <c r="F104" s="6"/>
      <c r="H104" s="6"/>
      <c r="J104" s="6"/>
      <c r="M104" s="6">
        <f>E104-SUM(F104:L104)</f>
        <v>0</v>
      </c>
      <c r="N104" s="285"/>
    </row>
    <row r="105" spans="2:16" ht="13.5" customHeight="1" x14ac:dyDescent="0.2">
      <c r="F105" s="5"/>
      <c r="H105" s="5"/>
      <c r="J105" s="5"/>
      <c r="M105" s="6">
        <f>E105-SUM(F105:L105)</f>
        <v>0</v>
      </c>
      <c r="N105" s="285"/>
    </row>
    <row r="106" spans="2:16" ht="13.5" customHeight="1" x14ac:dyDescent="0.2">
      <c r="F106" s="6"/>
      <c r="H106" s="6"/>
      <c r="J106" s="6"/>
      <c r="L106" s="6"/>
      <c r="M106" s="6">
        <f>E106-SUM(F106:L106)</f>
        <v>0</v>
      </c>
      <c r="N106" s="285"/>
    </row>
    <row r="107" spans="2:16" ht="13.5" customHeight="1" x14ac:dyDescent="0.2">
      <c r="F107" s="6"/>
      <c r="H107" s="6"/>
      <c r="J107" s="6"/>
      <c r="L107" s="6"/>
      <c r="M107" s="6"/>
      <c r="N107" s="285"/>
    </row>
    <row r="108" spans="2:16" ht="13.5" customHeight="1" x14ac:dyDescent="0.2">
      <c r="C108" s="12" t="s">
        <v>40</v>
      </c>
      <c r="E108" s="87">
        <f t="shared" ref="E108:I108" si="5">SUM(E103:E107)</f>
        <v>0</v>
      </c>
      <c r="F108" s="6"/>
      <c r="G108" s="87">
        <f t="shared" si="5"/>
        <v>0</v>
      </c>
      <c r="H108" s="6"/>
      <c r="I108" s="87">
        <f t="shared" si="5"/>
        <v>0</v>
      </c>
      <c r="J108" s="6"/>
      <c r="K108" s="87">
        <f>SUM(K103:K107)</f>
        <v>0</v>
      </c>
      <c r="L108" s="6"/>
      <c r="M108" s="87">
        <f>SUM(M103:M107)</f>
        <v>0</v>
      </c>
      <c r="N108" s="285"/>
      <c r="P108" s="12">
        <f>M108</f>
        <v>0</v>
      </c>
    </row>
    <row r="109" spans="2:16" ht="13.5" customHeight="1" x14ac:dyDescent="0.2">
      <c r="F109" s="6"/>
      <c r="H109" s="6"/>
      <c r="J109" s="6"/>
      <c r="L109" s="6"/>
      <c r="N109" s="285"/>
    </row>
    <row r="110" spans="2:16" s="28" customFormat="1" ht="13.5" customHeight="1" x14ac:dyDescent="0.2">
      <c r="B110" s="24" t="s">
        <v>45</v>
      </c>
      <c r="C110" s="24"/>
      <c r="D110" s="24"/>
      <c r="E110" s="24"/>
      <c r="F110" s="24"/>
      <c r="G110" s="24"/>
      <c r="H110" s="24"/>
      <c r="I110" s="24"/>
      <c r="J110" s="24"/>
      <c r="K110" s="24"/>
      <c r="L110" s="24"/>
      <c r="M110" s="24"/>
      <c r="N110" s="288"/>
    </row>
    <row r="111" spans="2:16" ht="13.5" customHeight="1" x14ac:dyDescent="0.2">
      <c r="F111" s="6"/>
      <c r="G111" s="6"/>
      <c r="H111" s="6"/>
      <c r="I111" s="6"/>
      <c r="J111" s="6"/>
      <c r="K111" s="6"/>
      <c r="L111" s="6"/>
      <c r="M111" s="6">
        <f>E111-SUM(F111:L111)</f>
        <v>0</v>
      </c>
      <c r="N111" s="285"/>
    </row>
    <row r="112" spans="2:16" ht="13.5" customHeight="1" x14ac:dyDescent="0.2">
      <c r="F112" s="6"/>
      <c r="G112" s="6"/>
      <c r="H112" s="6"/>
      <c r="I112" s="6"/>
      <c r="J112" s="6"/>
      <c r="K112" s="6"/>
      <c r="L112" s="6"/>
      <c r="M112" s="6">
        <f>E112-SUM(F112:L112)</f>
        <v>0</v>
      </c>
      <c r="N112" s="285"/>
    </row>
    <row r="113" spans="2:16" ht="13.5" customHeight="1" x14ac:dyDescent="0.2">
      <c r="F113" s="6"/>
      <c r="G113" s="6"/>
      <c r="H113" s="6"/>
      <c r="I113" s="6"/>
      <c r="J113" s="6"/>
      <c r="K113" s="6"/>
      <c r="L113" s="6"/>
      <c r="M113" s="6">
        <f>E113-SUM(F113:L113)</f>
        <v>0</v>
      </c>
      <c r="N113" s="285"/>
    </row>
    <row r="114" spans="2:16" ht="13.5" customHeight="1" x14ac:dyDescent="0.2">
      <c r="F114" s="6"/>
      <c r="G114" s="6"/>
      <c r="H114" s="6"/>
      <c r="I114" s="6"/>
      <c r="J114" s="6"/>
      <c r="K114" s="6"/>
      <c r="L114" s="6"/>
      <c r="M114" s="6">
        <f>E114-SUM(F114:L114)</f>
        <v>0</v>
      </c>
      <c r="N114" s="285"/>
    </row>
    <row r="115" spans="2:16" ht="13.5" customHeight="1" x14ac:dyDescent="0.2">
      <c r="B115" s="96"/>
      <c r="C115" s="96"/>
      <c r="D115" s="96"/>
      <c r="E115" s="5"/>
      <c r="F115" s="6"/>
      <c r="G115" s="5"/>
      <c r="H115" s="6"/>
      <c r="I115" s="5"/>
      <c r="J115" s="6"/>
      <c r="K115" s="5"/>
      <c r="L115" s="6"/>
      <c r="M115" s="6"/>
      <c r="N115" s="285"/>
    </row>
    <row r="116" spans="2:16" ht="13.5" customHeight="1" x14ac:dyDescent="0.2">
      <c r="C116" s="12" t="s">
        <v>40</v>
      </c>
      <c r="E116" s="87">
        <f>SUM(E111:E115)</f>
        <v>0</v>
      </c>
      <c r="F116" s="6"/>
      <c r="G116" s="87">
        <f>SUM(G111:G115)</f>
        <v>0</v>
      </c>
      <c r="H116" s="6"/>
      <c r="I116" s="87">
        <f>SUM(I111:I115)</f>
        <v>0</v>
      </c>
      <c r="J116" s="6"/>
      <c r="K116" s="87">
        <f>SUM(K111:K115)</f>
        <v>0</v>
      </c>
      <c r="L116" s="6"/>
      <c r="M116" s="87">
        <f>SUM(M111:M115)</f>
        <v>0</v>
      </c>
      <c r="N116" s="285"/>
      <c r="P116" s="12">
        <f>M116</f>
        <v>0</v>
      </c>
    </row>
    <row r="117" spans="2:16" ht="13.5" customHeight="1" x14ac:dyDescent="0.2">
      <c r="E117" s="6"/>
      <c r="F117" s="6"/>
      <c r="G117" s="6"/>
      <c r="H117" s="6"/>
      <c r="I117" s="6"/>
      <c r="J117" s="6"/>
      <c r="K117" s="6"/>
      <c r="L117" s="6"/>
      <c r="M117" s="6"/>
      <c r="N117" s="285"/>
    </row>
    <row r="118" spans="2:16" ht="13.5" customHeight="1" x14ac:dyDescent="0.2">
      <c r="B118" s="12" t="s">
        <v>184</v>
      </c>
      <c r="F118" s="6"/>
      <c r="H118" s="6"/>
      <c r="J118" s="6"/>
      <c r="L118" s="6"/>
      <c r="N118" s="285"/>
    </row>
    <row r="119" spans="2:16" s="6" customFormat="1" ht="13.5" customHeight="1" x14ac:dyDescent="0.2">
      <c r="K119" s="23"/>
      <c r="L119" s="23"/>
      <c r="M119" s="6">
        <f>E119-SUM(F119:L119)</f>
        <v>0</v>
      </c>
      <c r="N119" s="285"/>
    </row>
    <row r="120" spans="2:16" s="6" customFormat="1" ht="13.5" customHeight="1" x14ac:dyDescent="0.2">
      <c r="M120" s="6">
        <f>E120-SUM(F120:L120)</f>
        <v>0</v>
      </c>
      <c r="N120" s="285"/>
    </row>
    <row r="121" spans="2:16" s="6" customFormat="1" ht="13.5" customHeight="1" x14ac:dyDescent="0.2">
      <c r="M121" s="6">
        <f>E121-SUM(F121:L121)</f>
        <v>0</v>
      </c>
      <c r="N121" s="285"/>
    </row>
    <row r="122" spans="2:16" s="6" customFormat="1" ht="13.5" customHeight="1" x14ac:dyDescent="0.2">
      <c r="M122" s="6">
        <f>E122-SUM(F122:L122)</f>
        <v>0</v>
      </c>
      <c r="N122" s="285"/>
    </row>
    <row r="123" spans="2:16" s="6" customFormat="1" ht="13.5" customHeight="1" x14ac:dyDescent="0.2">
      <c r="N123" s="285"/>
    </row>
    <row r="124" spans="2:16" ht="13.5" customHeight="1" x14ac:dyDescent="0.2">
      <c r="C124" s="12" t="s">
        <v>40</v>
      </c>
      <c r="E124" s="87">
        <f>SUM(E119:E123)</f>
        <v>0</v>
      </c>
      <c r="F124" s="6"/>
      <c r="G124" s="87">
        <f>SUM(G119:G123)</f>
        <v>0</v>
      </c>
      <c r="H124" s="6"/>
      <c r="I124" s="87">
        <f>SUM(I119:I123)</f>
        <v>0</v>
      </c>
      <c r="J124" s="6"/>
      <c r="K124" s="87">
        <f>SUM(K119:K123)</f>
        <v>0</v>
      </c>
      <c r="L124" s="6"/>
      <c r="M124" s="87">
        <f>SUM(M119:M123)</f>
        <v>0</v>
      </c>
      <c r="N124" s="285"/>
      <c r="P124" s="12">
        <f>M124</f>
        <v>0</v>
      </c>
    </row>
    <row r="125" spans="2:16" ht="13.5" customHeight="1" x14ac:dyDescent="0.2">
      <c r="B125" s="96"/>
      <c r="C125" s="96"/>
      <c r="D125" s="96"/>
      <c r="E125" s="5"/>
      <c r="F125" s="6"/>
      <c r="G125" s="14"/>
      <c r="H125" s="6"/>
      <c r="I125" s="14"/>
      <c r="J125" s="6"/>
      <c r="K125" s="14"/>
      <c r="L125" s="6"/>
      <c r="M125" s="5"/>
      <c r="N125" s="285"/>
    </row>
    <row r="126" spans="2:16" ht="13.5" customHeight="1" x14ac:dyDescent="0.2">
      <c r="B126" s="12" t="s">
        <v>42</v>
      </c>
      <c r="F126" s="6"/>
      <c r="H126" s="6"/>
      <c r="J126" s="6"/>
      <c r="L126" s="6"/>
      <c r="N126" s="285"/>
    </row>
    <row r="127" spans="2:16" ht="13.5" customHeight="1" x14ac:dyDescent="0.2">
      <c r="F127" s="6"/>
      <c r="G127" s="6"/>
      <c r="H127" s="6"/>
      <c r="I127" s="6"/>
      <c r="J127" s="6"/>
      <c r="K127" s="6"/>
      <c r="L127" s="6"/>
      <c r="M127" s="6">
        <f>E127-SUM(F127:L127)</f>
        <v>0</v>
      </c>
      <c r="N127" s="285"/>
    </row>
    <row r="128" spans="2:16" ht="13.5" customHeight="1" x14ac:dyDescent="0.2">
      <c r="F128" s="6"/>
      <c r="G128" s="6"/>
      <c r="H128" s="6"/>
      <c r="I128" s="6"/>
      <c r="J128" s="6"/>
      <c r="K128" s="6"/>
      <c r="L128" s="6"/>
      <c r="M128" s="6">
        <f>E128-SUM(F128:L128)</f>
        <v>0</v>
      </c>
      <c r="N128" s="285"/>
    </row>
    <row r="129" spans="2:16" ht="13.5" customHeight="1" x14ac:dyDescent="0.2">
      <c r="F129" s="6"/>
      <c r="G129" s="6"/>
      <c r="H129" s="6"/>
      <c r="I129" s="6"/>
      <c r="J129" s="6"/>
      <c r="K129" s="6"/>
      <c r="L129" s="6"/>
      <c r="M129" s="6">
        <f>E129-SUM(F129:L129)</f>
        <v>0</v>
      </c>
      <c r="N129" s="285"/>
    </row>
    <row r="130" spans="2:16" ht="13.5" customHeight="1" x14ac:dyDescent="0.2">
      <c r="F130" s="6"/>
      <c r="G130" s="6"/>
      <c r="H130" s="6"/>
      <c r="I130" s="6"/>
      <c r="J130" s="6"/>
      <c r="K130" s="6"/>
      <c r="L130" s="6"/>
      <c r="M130" s="6">
        <f>E130-SUM(F130:L130)</f>
        <v>0</v>
      </c>
      <c r="N130" s="285"/>
    </row>
    <row r="131" spans="2:16" ht="13.5" customHeight="1" x14ac:dyDescent="0.2">
      <c r="B131" s="96"/>
      <c r="C131" s="96"/>
      <c r="D131" s="96"/>
      <c r="E131" s="5"/>
      <c r="F131" s="6"/>
      <c r="G131" s="5"/>
      <c r="H131" s="6"/>
      <c r="I131" s="5"/>
      <c r="J131" s="6"/>
      <c r="K131" s="5"/>
      <c r="L131" s="6"/>
      <c r="M131" s="6"/>
      <c r="N131" s="285"/>
    </row>
    <row r="132" spans="2:16" ht="13.5" customHeight="1" x14ac:dyDescent="0.2">
      <c r="C132" s="12" t="s">
        <v>40</v>
      </c>
      <c r="E132" s="87">
        <f>SUM(E127:E131)</f>
        <v>0</v>
      </c>
      <c r="F132" s="6"/>
      <c r="G132" s="87">
        <f>SUM(G127:G131)</f>
        <v>0</v>
      </c>
      <c r="H132" s="6"/>
      <c r="I132" s="87">
        <f>SUM(I127:I131)</f>
        <v>0</v>
      </c>
      <c r="J132" s="6"/>
      <c r="K132" s="87">
        <f>SUM(K127:K131)</f>
        <v>0</v>
      </c>
      <c r="L132" s="6"/>
      <c r="M132" s="87">
        <f>SUM(M127:M131)</f>
        <v>0</v>
      </c>
      <c r="N132" s="285"/>
      <c r="P132" s="12">
        <f>M132</f>
        <v>0</v>
      </c>
    </row>
    <row r="133" spans="2:16" ht="13.5" customHeight="1" x14ac:dyDescent="0.2">
      <c r="B133" s="96"/>
      <c r="C133" s="96"/>
      <c r="D133" s="96"/>
      <c r="E133" s="5"/>
      <c r="F133" s="6"/>
      <c r="G133" s="5"/>
      <c r="H133" s="6"/>
      <c r="I133" s="5"/>
      <c r="J133" s="6"/>
      <c r="K133" s="5"/>
      <c r="L133" s="6"/>
      <c r="M133" s="5"/>
      <c r="N133" s="285"/>
    </row>
    <row r="134" spans="2:16" s="28" customFormat="1" ht="13.5" customHeight="1" x14ac:dyDescent="0.2">
      <c r="B134" s="24" t="s">
        <v>149</v>
      </c>
      <c r="C134" s="24"/>
      <c r="D134" s="24"/>
      <c r="E134" s="24"/>
      <c r="F134" s="24"/>
      <c r="G134" s="24"/>
      <c r="H134" s="24"/>
      <c r="I134" s="24"/>
      <c r="J134" s="24"/>
      <c r="K134" s="24"/>
      <c r="L134" s="24"/>
      <c r="M134" s="24"/>
      <c r="N134" s="288"/>
    </row>
    <row r="135" spans="2:16" ht="13.5" customHeight="1" x14ac:dyDescent="0.2">
      <c r="F135" s="6"/>
      <c r="G135" s="6"/>
      <c r="H135" s="6"/>
      <c r="I135" s="6"/>
      <c r="J135" s="6"/>
      <c r="K135" s="6"/>
      <c r="L135" s="6"/>
      <c r="M135" s="6">
        <f>E135-SUM(F135:L135)</f>
        <v>0</v>
      </c>
      <c r="N135" s="285"/>
    </row>
    <row r="136" spans="2:16" ht="13.5" customHeight="1" x14ac:dyDescent="0.2">
      <c r="F136" s="6"/>
      <c r="G136" s="6"/>
      <c r="H136" s="6"/>
      <c r="I136" s="6"/>
      <c r="J136" s="6"/>
      <c r="K136" s="6"/>
      <c r="L136" s="6"/>
      <c r="M136" s="6">
        <f>E136-SUM(F136:L136)</f>
        <v>0</v>
      </c>
      <c r="N136" s="285"/>
    </row>
    <row r="137" spans="2:16" ht="13.5" customHeight="1" x14ac:dyDescent="0.2">
      <c r="F137" s="6"/>
      <c r="G137" s="6"/>
      <c r="H137" s="6"/>
      <c r="I137" s="6"/>
      <c r="J137" s="6"/>
      <c r="K137" s="6"/>
      <c r="L137" s="6"/>
      <c r="M137" s="6">
        <f>E137-SUM(F137:L137)</f>
        <v>0</v>
      </c>
      <c r="N137" s="285"/>
    </row>
    <row r="138" spans="2:16" ht="13.5" customHeight="1" x14ac:dyDescent="0.2">
      <c r="B138" s="96"/>
      <c r="C138" s="96"/>
      <c r="D138" s="96"/>
      <c r="E138" s="5"/>
      <c r="F138" s="6"/>
      <c r="G138" s="5"/>
      <c r="H138" s="6"/>
      <c r="I138" s="5"/>
      <c r="J138" s="6"/>
      <c r="K138" s="5"/>
      <c r="L138" s="6"/>
      <c r="M138" s="6"/>
      <c r="N138" s="285"/>
    </row>
    <row r="139" spans="2:16" ht="13.5" customHeight="1" x14ac:dyDescent="0.2">
      <c r="C139" s="12" t="s">
        <v>40</v>
      </c>
      <c r="E139" s="87">
        <f>SUM(E135:E138)</f>
        <v>0</v>
      </c>
      <c r="F139" s="6"/>
      <c r="G139" s="87">
        <f>SUM(G135:G138)</f>
        <v>0</v>
      </c>
      <c r="H139" s="6"/>
      <c r="I139" s="87">
        <f>SUM(I135:I138)</f>
        <v>0</v>
      </c>
      <c r="J139" s="6"/>
      <c r="K139" s="87">
        <f>SUM(K135:K138)</f>
        <v>0</v>
      </c>
      <c r="L139" s="6"/>
      <c r="M139" s="87">
        <f>SUM(M135:M138)</f>
        <v>0</v>
      </c>
      <c r="N139" s="285"/>
      <c r="P139" s="12">
        <f>M139</f>
        <v>0</v>
      </c>
    </row>
    <row r="140" spans="2:16" ht="13.5" customHeight="1" x14ac:dyDescent="0.2">
      <c r="B140" s="96"/>
      <c r="C140" s="96"/>
      <c r="D140" s="96"/>
      <c r="E140" s="5"/>
      <c r="F140" s="6"/>
      <c r="G140" s="5"/>
      <c r="H140" s="6"/>
      <c r="I140" s="5"/>
      <c r="J140" s="6"/>
      <c r="K140" s="5"/>
      <c r="L140" s="6"/>
      <c r="M140" s="5"/>
      <c r="N140" s="285"/>
    </row>
    <row r="141" spans="2:16" s="28" customFormat="1" ht="13.5" customHeight="1" x14ac:dyDescent="0.2">
      <c r="B141" s="24" t="s">
        <v>46</v>
      </c>
      <c r="C141" s="24"/>
      <c r="D141" s="24"/>
      <c r="E141" s="24"/>
      <c r="F141" s="24"/>
      <c r="G141" s="24"/>
      <c r="H141" s="24"/>
      <c r="I141" s="24"/>
      <c r="J141" s="24"/>
      <c r="K141" s="24"/>
      <c r="L141" s="24"/>
      <c r="M141" s="24"/>
      <c r="N141" s="288"/>
    </row>
    <row r="142" spans="2:16" ht="13.5" customHeight="1" x14ac:dyDescent="0.2">
      <c r="F142" s="6"/>
      <c r="G142" s="6"/>
      <c r="H142" s="6"/>
      <c r="I142" s="6"/>
      <c r="J142" s="6"/>
      <c r="K142" s="6"/>
      <c r="L142" s="6"/>
      <c r="M142" s="6">
        <f>E142-SUM(F142:L142)</f>
        <v>0</v>
      </c>
      <c r="N142" s="285"/>
    </row>
    <row r="143" spans="2:16" ht="13.5" customHeight="1" x14ac:dyDescent="0.2">
      <c r="F143" s="6"/>
      <c r="G143" s="6"/>
      <c r="H143" s="6"/>
      <c r="I143" s="6"/>
      <c r="J143" s="6"/>
      <c r="K143" s="6"/>
      <c r="L143" s="6"/>
      <c r="M143" s="6">
        <f>E143-SUM(F143:L143)</f>
        <v>0</v>
      </c>
      <c r="N143" s="285"/>
    </row>
    <row r="144" spans="2:16" ht="13.5" customHeight="1" x14ac:dyDescent="0.2">
      <c r="F144" s="6"/>
      <c r="G144" s="6"/>
      <c r="H144" s="6"/>
      <c r="I144" s="6"/>
      <c r="J144" s="6"/>
      <c r="K144" s="6"/>
      <c r="L144" s="6"/>
      <c r="M144" s="6">
        <f>E144-SUM(F144:L144)</f>
        <v>0</v>
      </c>
      <c r="N144" s="285"/>
    </row>
    <row r="145" spans="2:16" ht="13.5" customHeight="1" x14ac:dyDescent="0.2">
      <c r="B145" s="96"/>
      <c r="C145" s="96"/>
      <c r="D145" s="96"/>
      <c r="E145" s="5"/>
      <c r="F145" s="6"/>
      <c r="G145" s="5"/>
      <c r="H145" s="6"/>
      <c r="I145" s="5"/>
      <c r="J145" s="6"/>
      <c r="K145" s="5"/>
      <c r="L145" s="6"/>
      <c r="M145" s="6"/>
      <c r="N145" s="285"/>
    </row>
    <row r="146" spans="2:16" ht="13.5" customHeight="1" x14ac:dyDescent="0.2">
      <c r="C146" s="12" t="s">
        <v>40</v>
      </c>
      <c r="E146" s="87">
        <f>SUM(E142:E145)</f>
        <v>0</v>
      </c>
      <c r="F146" s="6"/>
      <c r="G146" s="87">
        <f>SUM(G142:G145)</f>
        <v>0</v>
      </c>
      <c r="H146" s="6"/>
      <c r="I146" s="87">
        <f>SUM(I142:I145)</f>
        <v>0</v>
      </c>
      <c r="J146" s="6"/>
      <c r="K146" s="87">
        <f>SUM(K142:K145)</f>
        <v>0</v>
      </c>
      <c r="L146" s="6"/>
      <c r="M146" s="87">
        <f>SUM(M142:M145)</f>
        <v>0</v>
      </c>
      <c r="N146" s="285"/>
      <c r="P146" s="12">
        <f>M146</f>
        <v>0</v>
      </c>
    </row>
    <row r="147" spans="2:16" ht="13.5" customHeight="1" x14ac:dyDescent="0.2">
      <c r="B147" s="96"/>
      <c r="C147" s="96"/>
      <c r="D147" s="96"/>
      <c r="E147" s="5"/>
      <c r="F147" s="6"/>
      <c r="G147" s="5"/>
      <c r="H147" s="6"/>
      <c r="I147" s="5"/>
      <c r="J147" s="6"/>
      <c r="K147" s="5"/>
      <c r="L147" s="6"/>
      <c r="M147" s="5"/>
      <c r="N147" s="285"/>
    </row>
    <row r="148" spans="2:16" s="28" customFormat="1" ht="13.5" customHeight="1" x14ac:dyDescent="0.2">
      <c r="B148" s="24" t="s">
        <v>135</v>
      </c>
      <c r="C148" s="24"/>
      <c r="D148" s="24"/>
      <c r="E148" s="24"/>
      <c r="F148" s="24"/>
      <c r="G148" s="24"/>
      <c r="H148" s="24"/>
      <c r="I148" s="24"/>
      <c r="J148" s="24"/>
      <c r="K148" s="24"/>
      <c r="L148" s="24"/>
      <c r="M148" s="24"/>
      <c r="N148" s="288"/>
    </row>
    <row r="149" spans="2:16" ht="13.5" customHeight="1" x14ac:dyDescent="0.2">
      <c r="F149" s="6"/>
      <c r="G149" s="6"/>
      <c r="H149" s="6"/>
      <c r="I149" s="6"/>
      <c r="J149" s="6"/>
      <c r="K149" s="6"/>
      <c r="L149" s="6"/>
      <c r="M149" s="6">
        <f>E149-SUM(F149:L149)</f>
        <v>0</v>
      </c>
      <c r="N149" s="285"/>
    </row>
    <row r="150" spans="2:16" ht="13.5" customHeight="1" x14ac:dyDescent="0.2">
      <c r="F150" s="6"/>
      <c r="G150" s="6"/>
      <c r="H150" s="6"/>
      <c r="I150" s="6"/>
      <c r="J150" s="6"/>
      <c r="K150" s="6"/>
      <c r="L150" s="6"/>
      <c r="M150" s="6">
        <f>E150-SUM(F150:L150)</f>
        <v>0</v>
      </c>
      <c r="N150" s="285"/>
    </row>
    <row r="151" spans="2:16" ht="13.5" customHeight="1" x14ac:dyDescent="0.2">
      <c r="F151" s="6"/>
      <c r="G151" s="6"/>
      <c r="H151" s="6"/>
      <c r="I151" s="6"/>
      <c r="J151" s="6"/>
      <c r="K151" s="6"/>
      <c r="L151" s="6"/>
      <c r="M151" s="6">
        <f>E151-SUM(F151:L151)</f>
        <v>0</v>
      </c>
      <c r="N151" s="285"/>
    </row>
    <row r="152" spans="2:16" ht="13.5" customHeight="1" x14ac:dyDescent="0.2">
      <c r="B152" s="96"/>
      <c r="C152" s="96"/>
      <c r="D152" s="96"/>
      <c r="E152" s="5"/>
      <c r="F152" s="6"/>
      <c r="G152" s="5"/>
      <c r="H152" s="6"/>
      <c r="I152" s="5"/>
      <c r="J152" s="6"/>
      <c r="K152" s="5"/>
      <c r="L152" s="6"/>
      <c r="M152" s="6"/>
      <c r="N152" s="285"/>
    </row>
    <row r="153" spans="2:16" ht="13.5" customHeight="1" x14ac:dyDescent="0.2">
      <c r="C153" s="12" t="s">
        <v>40</v>
      </c>
      <c r="E153" s="87">
        <f>SUM(E149:E152)</f>
        <v>0</v>
      </c>
      <c r="F153" s="6"/>
      <c r="G153" s="87">
        <f>SUM(G149:G152)</f>
        <v>0</v>
      </c>
      <c r="H153" s="6"/>
      <c r="I153" s="87">
        <f>SUM(I149:I152)</f>
        <v>0</v>
      </c>
      <c r="J153" s="6"/>
      <c r="K153" s="87">
        <f>SUM(K149:K152)</f>
        <v>0</v>
      </c>
      <c r="L153" s="6"/>
      <c r="M153" s="87">
        <f>SUM(M149:M152)</f>
        <v>0</v>
      </c>
      <c r="N153" s="285"/>
      <c r="P153" s="12">
        <f>M153</f>
        <v>0</v>
      </c>
    </row>
    <row r="154" spans="2:16" ht="13.5" customHeight="1" x14ac:dyDescent="0.2">
      <c r="B154" s="96"/>
      <c r="C154" s="96"/>
      <c r="D154" s="96"/>
      <c r="E154" s="5"/>
      <c r="F154" s="6"/>
      <c r="G154" s="5"/>
      <c r="H154" s="6"/>
      <c r="I154" s="5"/>
      <c r="J154" s="6"/>
      <c r="K154" s="5"/>
      <c r="L154" s="6"/>
      <c r="M154" s="5"/>
      <c r="N154" s="285"/>
    </row>
    <row r="155" spans="2:16" ht="13.5" customHeight="1" x14ac:dyDescent="0.2">
      <c r="B155" s="24" t="s">
        <v>183</v>
      </c>
      <c r="C155" s="24"/>
      <c r="D155" s="24"/>
      <c r="E155" s="24"/>
      <c r="F155" s="24"/>
      <c r="G155" s="24"/>
      <c r="H155" s="24"/>
      <c r="I155" s="24"/>
      <c r="J155" s="24"/>
      <c r="K155" s="24"/>
      <c r="L155" s="24"/>
      <c r="M155" s="24"/>
      <c r="N155" s="285"/>
    </row>
    <row r="156" spans="2:16" ht="13.5" customHeight="1" x14ac:dyDescent="0.2">
      <c r="F156" s="6"/>
      <c r="G156" s="6"/>
      <c r="H156" s="6"/>
      <c r="I156" s="6"/>
      <c r="J156" s="6"/>
      <c r="K156" s="6"/>
      <c r="L156" s="6"/>
      <c r="M156" s="6">
        <f>E156-SUM(F156:L156)</f>
        <v>0</v>
      </c>
      <c r="N156" s="285"/>
    </row>
    <row r="157" spans="2:16" ht="13.5" customHeight="1" x14ac:dyDescent="0.2">
      <c r="F157" s="6"/>
      <c r="G157" s="6"/>
      <c r="H157" s="6"/>
      <c r="I157" s="6"/>
      <c r="J157" s="6"/>
      <c r="K157" s="6"/>
      <c r="L157" s="6"/>
      <c r="M157" s="6">
        <f>E157-SUM(F157:L157)</f>
        <v>0</v>
      </c>
      <c r="N157" s="285"/>
    </row>
    <row r="158" spans="2:16" ht="13.5" customHeight="1" x14ac:dyDescent="0.2">
      <c r="B158" s="96"/>
      <c r="C158" s="96"/>
      <c r="D158" s="96"/>
      <c r="E158" s="5"/>
      <c r="F158" s="6"/>
      <c r="G158" s="5"/>
      <c r="H158" s="6"/>
      <c r="I158" s="5"/>
      <c r="J158" s="6"/>
      <c r="K158" s="5"/>
      <c r="L158" s="6"/>
      <c r="M158" s="6"/>
      <c r="N158" s="285"/>
    </row>
    <row r="159" spans="2:16" ht="13.5" customHeight="1" x14ac:dyDescent="0.2">
      <c r="C159" s="12" t="s">
        <v>40</v>
      </c>
      <c r="E159" s="87">
        <f>SUM(E156:E158)</f>
        <v>0</v>
      </c>
      <c r="F159" s="6"/>
      <c r="G159" s="87">
        <f>SUM(G156:G158)</f>
        <v>0</v>
      </c>
      <c r="H159" s="6"/>
      <c r="I159" s="87">
        <f>SUM(I156:I158)</f>
        <v>0</v>
      </c>
      <c r="J159" s="6"/>
      <c r="K159" s="87">
        <f>SUM(K156:K158)</f>
        <v>0</v>
      </c>
      <c r="L159" s="6"/>
      <c r="M159" s="87">
        <f>SUM(M156:M158)</f>
        <v>0</v>
      </c>
      <c r="N159" s="285"/>
      <c r="P159" s="12">
        <f>M159</f>
        <v>0</v>
      </c>
    </row>
    <row r="160" spans="2:16" ht="13.5" customHeight="1" x14ac:dyDescent="0.2">
      <c r="E160" s="103"/>
      <c r="F160" s="6"/>
      <c r="G160" s="103"/>
      <c r="H160" s="6"/>
      <c r="I160" s="103"/>
      <c r="J160" s="6"/>
      <c r="K160" s="103"/>
      <c r="L160" s="6"/>
      <c r="M160" s="103"/>
      <c r="N160" s="285"/>
    </row>
    <row r="161" spans="2:16" ht="13.5" customHeight="1" x14ac:dyDescent="0.2">
      <c r="E161" s="6"/>
      <c r="F161" s="6"/>
      <c r="G161" s="6"/>
      <c r="H161" s="6"/>
      <c r="I161" s="6"/>
      <c r="J161" s="6"/>
      <c r="K161" s="6"/>
      <c r="L161" s="6"/>
      <c r="M161" s="6"/>
      <c r="N161" s="285"/>
    </row>
    <row r="162" spans="2:16" ht="13.5" customHeight="1" x14ac:dyDescent="0.2">
      <c r="C162" s="12" t="s">
        <v>48</v>
      </c>
      <c r="E162" s="87">
        <f>E116+E153+E146+E139+E132+E124+E108+E100+E92+E85+E78+E70+E61+E54+E44+E32+E22+E159</f>
        <v>0</v>
      </c>
      <c r="F162" s="6"/>
      <c r="G162" s="87">
        <f>G116+G153+G146+G139+G132+G124+G108+G100+G92+G85+G78+G70+G61+G54+G44+G32+G22+G159</f>
        <v>0</v>
      </c>
      <c r="H162" s="6"/>
      <c r="I162" s="87">
        <f>I116+I153+I146+I139+I132+I124+I108+I100+I92+I85+I78+I70+I61+I54+I44+I32+I22+I159</f>
        <v>0</v>
      </c>
      <c r="J162" s="6"/>
      <c r="K162" s="87">
        <f>K116+K153+K146+K139+K132+K124+K108+K100+K92+K85+K78+K70+K61+K54+K44+K32+K22+K159</f>
        <v>0</v>
      </c>
      <c r="L162" s="6"/>
      <c r="M162" s="87">
        <f>M116+M153+M146+M139+M132+M124+M108+M100+M92+M85+M78+M70+M61+M54+M44+M32+M22+M159</f>
        <v>0</v>
      </c>
      <c r="N162" s="285"/>
    </row>
    <row r="163" spans="2:16" ht="13.5" customHeight="1" x14ac:dyDescent="0.2">
      <c r="E163" s="6"/>
      <c r="F163" s="6"/>
      <c r="G163" s="6"/>
      <c r="H163" s="6"/>
      <c r="I163" s="6"/>
      <c r="J163" s="6"/>
      <c r="K163" s="6"/>
      <c r="L163" s="6"/>
      <c r="M163" s="6"/>
      <c r="N163" s="285"/>
    </row>
    <row r="164" spans="2:16" ht="16.5" customHeight="1" x14ac:dyDescent="0.2">
      <c r="B164" s="98" t="s">
        <v>158</v>
      </c>
      <c r="F164" s="6"/>
      <c r="H164" s="6"/>
      <c r="J164" s="6"/>
      <c r="L164" s="6"/>
      <c r="N164" s="285"/>
    </row>
    <row r="165" spans="2:16" ht="16.5" customHeight="1" x14ac:dyDescent="0.2">
      <c r="B165" s="98"/>
      <c r="F165" s="6"/>
      <c r="H165" s="6"/>
      <c r="J165" s="6"/>
      <c r="L165" s="6"/>
      <c r="N165" s="285"/>
    </row>
    <row r="166" spans="2:16" ht="13.5" customHeight="1" x14ac:dyDescent="0.2">
      <c r="C166" s="12" t="s">
        <v>172</v>
      </c>
      <c r="F166" s="6"/>
      <c r="H166" s="6"/>
      <c r="J166" s="6"/>
      <c r="M166" s="6">
        <f>E166-SUM(F166:L166)</f>
        <v>0</v>
      </c>
      <c r="N166" s="285"/>
    </row>
    <row r="167" spans="2:16" ht="13.5" customHeight="1" x14ac:dyDescent="0.2">
      <c r="C167" s="12" t="s">
        <v>173</v>
      </c>
      <c r="F167" s="6"/>
      <c r="H167" s="6"/>
      <c r="J167" s="6"/>
      <c r="M167" s="6">
        <f>E167-SUM(F167:L167)</f>
        <v>0</v>
      </c>
      <c r="N167" s="285"/>
    </row>
    <row r="168" spans="2:16" ht="13.5" customHeight="1" x14ac:dyDescent="0.2">
      <c r="C168" s="12" t="s">
        <v>168</v>
      </c>
      <c r="F168" s="6"/>
      <c r="H168" s="6"/>
      <c r="J168" s="6"/>
      <c r="M168" s="6">
        <f>E168-SUM(F168:L168)</f>
        <v>0</v>
      </c>
      <c r="N168" s="285"/>
    </row>
    <row r="169" spans="2:16" ht="13.5" customHeight="1" x14ac:dyDescent="0.2">
      <c r="C169" s="12" t="s">
        <v>169</v>
      </c>
      <c r="F169" s="6"/>
      <c r="H169" s="6"/>
      <c r="J169" s="6"/>
      <c r="M169" s="6">
        <f>E169-SUM(F169:L169)</f>
        <v>0</v>
      </c>
      <c r="N169" s="285"/>
    </row>
    <row r="170" spans="2:16" ht="12.75" customHeight="1" x14ac:dyDescent="0.2">
      <c r="F170" s="6"/>
      <c r="H170" s="6"/>
      <c r="J170" s="6"/>
      <c r="L170" s="6"/>
      <c r="M170" s="6"/>
      <c r="N170" s="285"/>
    </row>
    <row r="171" spans="2:16" ht="13.5" customHeight="1" x14ac:dyDescent="0.2">
      <c r="C171" s="12" t="s">
        <v>256</v>
      </c>
      <c r="E171" s="87">
        <f>SUM(E166:E170)</f>
        <v>0</v>
      </c>
      <c r="F171" s="6"/>
      <c r="G171" s="87">
        <f>SUM(G166:G170)</f>
        <v>0</v>
      </c>
      <c r="H171" s="6"/>
      <c r="I171" s="87">
        <f>SUM(I166:I170)</f>
        <v>0</v>
      </c>
      <c r="J171" s="6"/>
      <c r="K171" s="87">
        <f>SUM(K166:K170)</f>
        <v>0</v>
      </c>
      <c r="L171" s="6"/>
      <c r="M171" s="87">
        <f>SUM(M166:M170)</f>
        <v>0</v>
      </c>
      <c r="N171" s="285"/>
      <c r="P171" s="12">
        <f>M171</f>
        <v>0</v>
      </c>
    </row>
    <row r="172" spans="2:16" ht="13.5" customHeight="1" x14ac:dyDescent="0.2">
      <c r="N172" s="285"/>
    </row>
    <row r="173" spans="2:16" ht="13.5" customHeight="1" x14ac:dyDescent="0.2">
      <c r="B173" s="98" t="s">
        <v>49</v>
      </c>
      <c r="N173" s="285"/>
    </row>
    <row r="174" spans="2:16" ht="13.5" customHeight="1" x14ac:dyDescent="0.2">
      <c r="B174" s="98"/>
      <c r="N174" s="285"/>
    </row>
    <row r="175" spans="2:16" ht="13.5" customHeight="1" x14ac:dyDescent="0.2">
      <c r="C175" s="12" t="s">
        <v>212</v>
      </c>
      <c r="M175" s="6">
        <f t="shared" ref="M175:M183" si="6">E175-SUM(F175:L175)</f>
        <v>0</v>
      </c>
      <c r="N175" s="285"/>
    </row>
    <row r="176" spans="2:16" ht="13.5" customHeight="1" x14ac:dyDescent="0.2">
      <c r="C176" s="12" t="s">
        <v>211</v>
      </c>
      <c r="M176" s="6">
        <f t="shared" si="6"/>
        <v>0</v>
      </c>
      <c r="N176" s="285"/>
    </row>
    <row r="177" spans="2:16" ht="13.5" customHeight="1" x14ac:dyDescent="0.2">
      <c r="C177" s="12" t="s">
        <v>50</v>
      </c>
      <c r="M177" s="6">
        <f t="shared" si="6"/>
        <v>0</v>
      </c>
      <c r="N177" s="285"/>
    </row>
    <row r="178" spans="2:16" ht="13.5" customHeight="1" x14ac:dyDescent="0.2">
      <c r="C178" s="98" t="s">
        <v>127</v>
      </c>
      <c r="G178" s="102">
        <f>'Exh E-2 proposed pool'!N63</f>
        <v>0</v>
      </c>
      <c r="M178" s="6">
        <f t="shared" si="6"/>
        <v>0</v>
      </c>
      <c r="N178" s="285"/>
    </row>
    <row r="179" spans="2:16" ht="13.5" customHeight="1" x14ac:dyDescent="0.2">
      <c r="C179" s="12" t="s">
        <v>170</v>
      </c>
      <c r="M179" s="6">
        <f t="shared" si="6"/>
        <v>0</v>
      </c>
      <c r="N179" s="285"/>
    </row>
    <row r="180" spans="2:16" ht="13.5" customHeight="1" x14ac:dyDescent="0.2">
      <c r="C180" s="12" t="s">
        <v>191</v>
      </c>
      <c r="M180" s="6">
        <f t="shared" si="6"/>
        <v>0</v>
      </c>
      <c r="N180" s="285"/>
    </row>
    <row r="181" spans="2:16" ht="13.5" customHeight="1" x14ac:dyDescent="0.2">
      <c r="C181" s="12" t="s">
        <v>171</v>
      </c>
      <c r="M181" s="6">
        <f t="shared" si="6"/>
        <v>0</v>
      </c>
      <c r="N181" s="285"/>
    </row>
    <row r="182" spans="2:16" ht="13.5" customHeight="1" x14ac:dyDescent="0.2">
      <c r="C182" s="12" t="s">
        <v>166</v>
      </c>
      <c r="M182" s="6">
        <f t="shared" si="6"/>
        <v>0</v>
      </c>
      <c r="N182" s="285"/>
    </row>
    <row r="183" spans="2:16" ht="13.5" customHeight="1" x14ac:dyDescent="0.2">
      <c r="C183" s="12" t="s">
        <v>300</v>
      </c>
      <c r="M183" s="6">
        <f t="shared" si="6"/>
        <v>0</v>
      </c>
      <c r="N183" s="285"/>
    </row>
    <row r="184" spans="2:16" ht="13.5" customHeight="1" x14ac:dyDescent="0.2">
      <c r="N184" s="285"/>
    </row>
    <row r="185" spans="2:16" ht="13.5" customHeight="1" x14ac:dyDescent="0.2">
      <c r="C185" s="12" t="s">
        <v>51</v>
      </c>
      <c r="E185" s="103">
        <f>SUM(E175:E184)</f>
        <v>0</v>
      </c>
      <c r="G185" s="103">
        <f>SUM(G175:G184)</f>
        <v>0</v>
      </c>
      <c r="I185" s="103">
        <f>SUM(I175:I184)</f>
        <v>0</v>
      </c>
      <c r="K185" s="103">
        <f>SUM(K175:K184)</f>
        <v>0</v>
      </c>
      <c r="M185" s="103">
        <f>SUM(M175:M184)</f>
        <v>0</v>
      </c>
      <c r="N185" s="285"/>
      <c r="P185" s="12">
        <f>M185</f>
        <v>0</v>
      </c>
    </row>
    <row r="186" spans="2:16" ht="13.5" customHeight="1" x14ac:dyDescent="0.2">
      <c r="N186" s="285"/>
    </row>
    <row r="187" spans="2:16" ht="13.5" customHeight="1" thickBot="1" x14ac:dyDescent="0.25">
      <c r="B187" s="12" t="s">
        <v>52</v>
      </c>
      <c r="E187" s="15">
        <f>+E185+E171+E162</f>
        <v>0</v>
      </c>
      <c r="F187" s="26"/>
      <c r="G187" s="15">
        <f>+G185+G171+G162</f>
        <v>0</v>
      </c>
      <c r="H187" s="26"/>
      <c r="I187" s="15">
        <f>+I185+I171+I162</f>
        <v>0</v>
      </c>
      <c r="J187" s="26"/>
      <c r="K187" s="15">
        <f>+K185+K171+K162</f>
        <v>0</v>
      </c>
      <c r="L187" s="26"/>
      <c r="M187" s="15">
        <f>+M185+M171+M162</f>
        <v>0</v>
      </c>
      <c r="N187" s="285"/>
      <c r="O187" s="101">
        <f>SUM(O15:O186)</f>
        <v>0</v>
      </c>
      <c r="P187" s="101">
        <f>SUM(P15:P186)</f>
        <v>0</v>
      </c>
    </row>
    <row r="188" spans="2:16" ht="13.5" customHeight="1" thickTop="1" x14ac:dyDescent="0.2">
      <c r="E188" s="21"/>
      <c r="F188" s="26"/>
      <c r="G188" s="21"/>
      <c r="H188" s="26"/>
      <c r="I188" s="21"/>
      <c r="J188" s="26"/>
      <c r="K188" s="21"/>
      <c r="L188" s="26"/>
      <c r="M188" s="21"/>
      <c r="N188" s="285"/>
    </row>
    <row r="189" spans="2:16" ht="13.5" customHeight="1" x14ac:dyDescent="0.25">
      <c r="B189" s="2"/>
      <c r="C189" s="2"/>
      <c r="D189" s="2"/>
      <c r="E189" s="59"/>
      <c r="F189" s="2"/>
      <c r="G189" s="59" t="s">
        <v>236</v>
      </c>
      <c r="H189" s="2"/>
      <c r="I189" s="59"/>
      <c r="J189" s="2"/>
      <c r="K189" s="59"/>
      <c r="L189" s="2"/>
      <c r="M189" s="59" t="s">
        <v>185</v>
      </c>
      <c r="N189" s="285"/>
      <c r="O189" s="290" t="e">
        <f>ROUND(O187/M187,4)</f>
        <v>#DIV/0!</v>
      </c>
      <c r="P189" s="291" t="e">
        <f>ROUND(P187/M187,4)</f>
        <v>#DIV/0!</v>
      </c>
    </row>
    <row r="190" spans="2:16" ht="13.5" customHeight="1" x14ac:dyDescent="0.25">
      <c r="B190" s="2"/>
      <c r="C190" s="2"/>
      <c r="D190" s="2"/>
      <c r="E190" s="59"/>
      <c r="F190" s="2"/>
      <c r="H190" s="2"/>
      <c r="I190" s="59"/>
      <c r="J190" s="2"/>
      <c r="K190" s="59"/>
      <c r="L190" s="2"/>
      <c r="N190" s="285"/>
      <c r="O190" s="343" t="s">
        <v>348</v>
      </c>
      <c r="P190" s="344"/>
    </row>
    <row r="191" spans="2:16" ht="13.5" customHeight="1" x14ac:dyDescent="0.25">
      <c r="B191" s="2"/>
      <c r="C191" s="2"/>
      <c r="D191" s="2"/>
      <c r="E191" s="59"/>
      <c r="F191" s="2"/>
      <c r="G191" s="59"/>
      <c r="H191" s="2"/>
      <c r="I191" s="59"/>
      <c r="J191" s="2"/>
      <c r="K191" s="59"/>
      <c r="L191" s="2"/>
      <c r="M191" s="109">
        <f>+E187-SUM(F187:L187)</f>
        <v>0</v>
      </c>
      <c r="N191" s="285"/>
    </row>
    <row r="192" spans="2:16" ht="13.5" customHeight="1" x14ac:dyDescent="0.25">
      <c r="B192" s="2"/>
      <c r="C192" s="2"/>
      <c r="D192" s="2"/>
      <c r="E192" s="2"/>
      <c r="F192" s="2"/>
      <c r="G192" s="37"/>
      <c r="H192" s="2"/>
      <c r="I192" s="2"/>
      <c r="J192" s="2"/>
      <c r="K192" s="2"/>
      <c r="L192" s="2"/>
      <c r="M192" s="35" t="s">
        <v>151</v>
      </c>
      <c r="N192" s="285"/>
    </row>
    <row r="193" spans="2:14" ht="13.5" customHeight="1" x14ac:dyDescent="0.25">
      <c r="B193" s="40" t="s">
        <v>54</v>
      </c>
      <c r="C193" s="2"/>
      <c r="D193" s="2"/>
      <c r="E193" s="2"/>
      <c r="F193" s="2"/>
      <c r="G193" s="59"/>
      <c r="H193" s="2"/>
      <c r="I193" s="2"/>
      <c r="J193" s="2"/>
      <c r="K193" s="2"/>
      <c r="L193" s="2"/>
    </row>
    <row r="194" spans="2:14" ht="28.15" customHeight="1" x14ac:dyDescent="0.25">
      <c r="B194" s="2"/>
      <c r="C194" s="2"/>
      <c r="D194" s="246" t="s">
        <v>344</v>
      </c>
      <c r="E194" s="246"/>
      <c r="F194" s="246"/>
      <c r="G194" s="246"/>
      <c r="H194" s="246"/>
      <c r="I194" s="246"/>
      <c r="J194" s="246"/>
      <c r="K194" s="246"/>
      <c r="L194" s="246"/>
      <c r="M194" s="247"/>
    </row>
    <row r="195" spans="2:14" ht="13.5" customHeight="1" x14ac:dyDescent="0.25">
      <c r="B195" s="2"/>
      <c r="C195" s="2"/>
      <c r="D195" s="246"/>
      <c r="E195" s="247"/>
      <c r="F195" s="247"/>
      <c r="G195" s="247"/>
      <c r="H195" s="247"/>
      <c r="I195" s="247"/>
      <c r="J195" s="247"/>
      <c r="K195" s="247"/>
      <c r="L195" s="247"/>
      <c r="M195" s="247"/>
    </row>
    <row r="196" spans="2:14" ht="13.5" customHeight="1" x14ac:dyDescent="0.25">
      <c r="B196" s="2"/>
      <c r="C196" s="2"/>
      <c r="D196" s="112"/>
      <c r="E196" s="38"/>
      <c r="F196" s="38"/>
      <c r="G196" s="38"/>
      <c r="H196" s="38"/>
      <c r="I196" s="38"/>
      <c r="J196" s="38"/>
      <c r="K196" s="38"/>
      <c r="L196" s="38"/>
      <c r="M196" s="38"/>
    </row>
    <row r="197" spans="2:14" ht="13.5" customHeight="1" x14ac:dyDescent="0.25">
      <c r="B197" s="2"/>
      <c r="C197" s="2"/>
      <c r="D197" s="112"/>
      <c r="E197" s="38"/>
      <c r="F197" s="38"/>
      <c r="G197" s="38"/>
      <c r="H197" s="38"/>
      <c r="I197" s="38"/>
      <c r="J197" s="38"/>
      <c r="K197" s="38"/>
      <c r="L197" s="38"/>
      <c r="M197" s="38"/>
    </row>
    <row r="198" spans="2:14" ht="13.5" customHeight="1" x14ac:dyDescent="0.25">
      <c r="B198" s="2"/>
      <c r="C198" s="2"/>
      <c r="D198" s="114"/>
      <c r="E198" s="114"/>
      <c r="F198" s="66"/>
      <c r="G198" s="114"/>
      <c r="H198" s="114"/>
      <c r="I198" s="114"/>
      <c r="J198" s="114"/>
      <c r="K198" s="114"/>
      <c r="L198" s="114"/>
      <c r="M198" s="114"/>
      <c r="N198" s="292"/>
    </row>
    <row r="199" spans="2:14" ht="13.5" customHeight="1" x14ac:dyDescent="0.25">
      <c r="B199" s="2"/>
      <c r="C199" s="2"/>
      <c r="D199" s="112"/>
      <c r="E199" s="38"/>
      <c r="F199" s="38"/>
      <c r="G199" s="38"/>
      <c r="H199" s="38"/>
      <c r="I199" s="38"/>
      <c r="J199" s="38"/>
      <c r="K199" s="38"/>
      <c r="L199" s="38"/>
      <c r="M199" s="38"/>
    </row>
    <row r="200" spans="2:14" ht="13.5" customHeight="1" x14ac:dyDescent="0.25">
      <c r="B200" s="2"/>
      <c r="C200" s="2"/>
      <c r="D200" s="114"/>
      <c r="E200" s="114"/>
      <c r="F200" s="66"/>
      <c r="G200" s="114"/>
      <c r="H200" s="114"/>
      <c r="I200" s="114"/>
      <c r="J200" s="114"/>
      <c r="K200" s="114"/>
      <c r="L200" s="114"/>
      <c r="M200" s="114"/>
    </row>
    <row r="201" spans="2:14" ht="13.5" customHeight="1" x14ac:dyDescent="0.25">
      <c r="B201" s="2"/>
      <c r="C201" s="2"/>
      <c r="D201" s="112"/>
      <c r="E201" s="38"/>
      <c r="F201" s="38"/>
      <c r="G201" s="38"/>
      <c r="H201" s="38"/>
      <c r="I201" s="38"/>
      <c r="J201" s="38"/>
      <c r="K201" s="38"/>
      <c r="L201" s="38"/>
      <c r="M201" s="38"/>
    </row>
    <row r="202" spans="2:14" ht="13.5" customHeight="1" x14ac:dyDescent="0.25">
      <c r="B202" s="2"/>
      <c r="C202" s="2"/>
      <c r="D202" s="112"/>
      <c r="E202" s="38"/>
      <c r="F202" s="38"/>
      <c r="G202" s="38"/>
      <c r="H202" s="38"/>
      <c r="I202" s="38"/>
      <c r="J202" s="38"/>
      <c r="K202" s="38"/>
      <c r="L202" s="38"/>
      <c r="M202" s="38"/>
    </row>
    <row r="203" spans="2:14" ht="13.5" customHeight="1" x14ac:dyDescent="0.25">
      <c r="B203" s="2"/>
      <c r="C203" s="2"/>
      <c r="D203" s="112"/>
      <c r="E203" s="38"/>
      <c r="F203" s="38"/>
      <c r="G203" s="38"/>
      <c r="H203" s="38"/>
      <c r="I203" s="38"/>
      <c r="J203" s="38"/>
      <c r="K203" s="38"/>
      <c r="L203" s="38"/>
      <c r="M203" s="38"/>
    </row>
    <row r="204" spans="2:14" ht="13.5" customHeight="1" x14ac:dyDescent="0.2">
      <c r="D204" s="112" t="s">
        <v>140</v>
      </c>
      <c r="E204" s="38"/>
      <c r="F204" s="38"/>
      <c r="G204" s="38"/>
      <c r="H204" s="38"/>
      <c r="I204" s="38"/>
      <c r="J204" s="38"/>
      <c r="K204" s="38"/>
      <c r="L204" s="38"/>
      <c r="M204" s="38"/>
    </row>
    <row r="205" spans="2:14" ht="13.5" customHeight="1" x14ac:dyDescent="0.25">
      <c r="D205" s="2"/>
      <c r="E205" s="2"/>
      <c r="F205" s="2"/>
      <c r="G205" s="2"/>
      <c r="H205" s="2"/>
      <c r="I205" s="2"/>
      <c r="J205" s="2"/>
      <c r="K205" s="2"/>
      <c r="L205" s="2"/>
      <c r="M205" s="2"/>
    </row>
    <row r="206" spans="2:14" ht="15" x14ac:dyDescent="0.25">
      <c r="D206" s="2"/>
      <c r="E206" s="2"/>
      <c r="F206" s="37"/>
      <c r="G206" s="2"/>
      <c r="H206" s="37"/>
      <c r="I206" s="2"/>
      <c r="J206" s="37"/>
      <c r="K206" s="2"/>
      <c r="L206" s="37"/>
      <c r="M206" s="37"/>
    </row>
    <row r="207" spans="2:14" ht="13.5" customHeight="1" x14ac:dyDescent="0.2">
      <c r="F207" s="6"/>
      <c r="H207" s="6"/>
      <c r="J207" s="6"/>
      <c r="L207" s="6"/>
      <c r="M207" s="6"/>
    </row>
  </sheetData>
  <sheetProtection formatCells="0" insertRows="0" deleteRows="0"/>
  <protectedRanges>
    <protectedRange sqref="L22:M22" name="Range1"/>
    <protectedRange sqref="L32:M32" name="Range2"/>
    <protectedRange sqref="L44:M44" name="Range3"/>
    <protectedRange sqref="L54:M54" name="Range4"/>
    <protectedRange sqref="L70" name="Range5"/>
    <protectedRange sqref="L78:M78" name="Range6"/>
    <protectedRange sqref="L85:M85" name="Range7"/>
    <protectedRange sqref="L92:M92" name="Range8"/>
    <protectedRange sqref="L100" name="Range9"/>
    <protectedRange sqref="L108:M108" name="Range10"/>
    <protectedRange sqref="L124:M124" name="Range11"/>
    <protectedRange sqref="L132:M132" name="Range12"/>
    <protectedRange sqref="L139:M139" name="Range13"/>
    <protectedRange sqref="L146:M146" name="Range14"/>
    <protectedRange sqref="L162 L154:M154 L116:M117" name="Range15"/>
    <protectedRange sqref="L159:M161 L153:M153" name="Range16"/>
    <protectedRange sqref="L162" name="Range17"/>
    <protectedRange sqref="L171:M171" name="Range18"/>
    <protectedRange sqref="E185:E186 I185:I186 F185:F188 H185:H188 J185:J188 K185:K186 G185:G186 M185:M186 L185:L188" name="Range21"/>
    <protectedRange sqref="M162" name="Range16_1"/>
    <protectedRange sqref="E187:E188 K187:K188 M187:M188 G187:G188 I187:I188" name="Range20_1"/>
    <protectedRange sqref="E22:K22" name="Range1_1"/>
    <protectedRange sqref="E32:K32" name="Range2_1"/>
    <protectedRange sqref="E44:K44" name="Range3_1"/>
    <protectedRange sqref="E54:K54" name="Range4_1"/>
    <protectedRange sqref="E70:K70 M70" name="Range5_1"/>
    <protectedRange sqref="E78:K78" name="Range6_1"/>
    <protectedRange sqref="E85:K85" name="Range7_1"/>
    <protectedRange sqref="E92:K92" name="Range8_1"/>
    <protectedRange sqref="E100:K100 M100" name="Range9_1"/>
    <protectedRange sqref="E108:K108" name="Range10_1"/>
    <protectedRange sqref="E124:K124" name="Range11_1"/>
    <protectedRange sqref="E132:K132" name="Range12_1"/>
    <protectedRange sqref="E139:K139" name="Range13_1"/>
    <protectedRange sqref="E146:K146" name="Range14_1"/>
    <protectedRange sqref="J162 H162 F162 E154:K154 E116:K117" name="Range15_1"/>
    <protectedRange sqref="E159:K161 E153:K153" name="Range16_2"/>
    <protectedRange sqref="F162 H162 J162" name="Range17_1"/>
    <protectedRange sqref="E171:K171" name="Range18_1"/>
    <protectedRange sqref="E162 K162 G162 I162" name="Range16_1_1"/>
  </protectedRanges>
  <customSheetViews>
    <customSheetView guid="{55322F06-EF2B-4EBF-91FC-6C830D0D22C9}" fitToPage="1" showRuler="0">
      <pane xSplit="3" ySplit="11" topLeftCell="D12" activePane="bottomRight" state="frozen"/>
      <selection pane="bottomRight" activeCell="D19" sqref="D19"/>
      <pageMargins left="0.5" right="0.5" top="1" bottom="1" header="0.5" footer="0.5"/>
      <pageSetup scale="88" fitToHeight="5" orientation="landscape" r:id="rId1"/>
      <headerFooter alignWithMargins="0">
        <oddFooter>&amp;LSchedule D&amp;C&amp;A&amp;RUpdated: &amp;D</oddFooter>
      </headerFooter>
    </customSheetView>
    <customSheetView guid="{EC77BDF0-E4AB-4C37-A286-B132C795CB0B}" fitToPage="1" showRuler="0">
      <pane xSplit="3" ySplit="11" topLeftCell="D12" activePane="bottomRight" state="frozen"/>
      <selection pane="bottomRight" activeCell="F28" sqref="F28"/>
      <pageMargins left="0.5" right="0.5" top="1" bottom="1" header="0.5" footer="0.5"/>
      <pageSetup scale="88" fitToHeight="5" orientation="landscape" r:id="rId2"/>
      <headerFooter alignWithMargins="0">
        <oddFooter>&amp;LSchedule D&amp;C&amp;A&amp;RUpdated: &amp;D</oddFooter>
      </headerFooter>
    </customSheetView>
    <customSheetView guid="{96FAF5F8-BD57-4EDE-AC8B-7E6854529246}" fitToPage="1" showRuler="0">
      <pane xSplit="3" ySplit="10" topLeftCell="D11" activePane="bottomRight" state="frozen"/>
      <selection pane="bottomRight" activeCell="L14" sqref="L14"/>
      <pageMargins left="0.5" right="0.5" top="1" bottom="1" header="0.5" footer="0.5"/>
      <pageSetup scale="87" fitToHeight="5" orientation="landscape" r:id="rId3"/>
      <headerFooter alignWithMargins="0">
        <oddFooter>&amp;LSchedule D&amp;C&amp;A&amp;RUpdated: &amp;D</oddFooter>
      </headerFooter>
    </customSheetView>
  </customSheetViews>
  <phoneticPr fontId="7" type="noConversion"/>
  <printOptions headings="1"/>
  <pageMargins left="0.25" right="0.5" top="1" bottom="1" header="0.5" footer="0.5"/>
  <pageSetup scale="70" fitToHeight="5" orientation="portrait" r:id="rId4"/>
  <headerFooter alignWithMargins="0">
    <oddFooter>&amp;L&amp;F&amp;C&amp;A&amp;RUpdated: &amp;D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99"/>
  <sheetViews>
    <sheetView zoomScaleNormal="100" workbookViewId="0">
      <pane ySplit="8" topLeftCell="A68" activePane="bottomLeft" state="frozen"/>
      <selection activeCell="A40" sqref="A40:Q40"/>
      <selection pane="bottomLeft" activeCell="C90" sqref="C90"/>
    </sheetView>
  </sheetViews>
  <sheetFormatPr defaultColWidth="9.140625" defaultRowHeight="15" x14ac:dyDescent="0.25"/>
  <cols>
    <col min="1" max="1" width="2.7109375" style="2" customWidth="1"/>
    <col min="2" max="2" width="9.28515625" style="2" customWidth="1"/>
    <col min="3" max="3" width="30.140625" style="2" customWidth="1"/>
    <col min="4" max="4" width="12.7109375" style="2" customWidth="1"/>
    <col min="5" max="5" width="1.7109375" style="2" customWidth="1"/>
    <col min="6" max="6" width="12.7109375" style="55" customWidth="1"/>
    <col min="7" max="7" width="1.7109375" style="55" customWidth="1"/>
    <col min="8" max="8" width="12.7109375" style="55" customWidth="1"/>
    <col min="9" max="9" width="1.85546875" style="55" customWidth="1"/>
    <col min="10" max="10" width="12.7109375" style="55" customWidth="1"/>
    <col min="11" max="11" width="1.7109375" style="55" customWidth="1"/>
    <col min="12" max="12" width="12.7109375" style="55" customWidth="1"/>
    <col min="13" max="13" width="1.7109375" style="55" customWidth="1"/>
    <col min="14" max="14" width="12.7109375" style="2" customWidth="1"/>
    <col min="15" max="15" width="1" style="2" customWidth="1"/>
    <col min="16" max="16" width="11.7109375" style="125" customWidth="1"/>
    <col min="17" max="17" width="25.85546875" style="59" customWidth="1"/>
    <col min="18" max="16384" width="9.140625" style="2"/>
  </cols>
  <sheetData>
    <row r="1" spans="1:17" s="29" customFormat="1" ht="18.75" x14ac:dyDescent="0.3">
      <c r="A1" s="91" t="str">
        <f>Entity</f>
        <v>Name of Tribe</v>
      </c>
      <c r="B1" s="39"/>
      <c r="C1" s="39"/>
      <c r="D1" s="39"/>
      <c r="E1" s="39"/>
      <c r="F1" s="69"/>
      <c r="G1" s="69"/>
      <c r="H1" s="69"/>
      <c r="I1" s="69"/>
      <c r="J1" s="69"/>
      <c r="K1" s="69"/>
      <c r="L1" s="69"/>
      <c r="M1" s="69"/>
      <c r="N1" s="39"/>
      <c r="O1" s="39"/>
      <c r="P1" s="115" t="s">
        <v>114</v>
      </c>
      <c r="Q1" s="116"/>
    </row>
    <row r="2" spans="1:17" s="29" customFormat="1" ht="18.75" x14ac:dyDescent="0.3">
      <c r="A2" s="91" t="s">
        <v>0</v>
      </c>
      <c r="B2" s="39"/>
      <c r="C2" s="39"/>
      <c r="D2" s="39"/>
      <c r="E2" s="39"/>
      <c r="F2" s="69"/>
      <c r="G2" s="69"/>
      <c r="H2" s="69"/>
      <c r="I2" s="69"/>
      <c r="J2" s="69"/>
      <c r="K2" s="69"/>
      <c r="L2" s="69"/>
      <c r="M2" s="69"/>
      <c r="N2" s="39"/>
      <c r="O2" s="39"/>
      <c r="P2" s="117"/>
      <c r="Q2" s="116"/>
    </row>
    <row r="3" spans="1:17" s="29" customFormat="1" ht="18.75" x14ac:dyDescent="0.3">
      <c r="A3" s="91" t="str">
        <f>'start here-do not delete'!D29</f>
        <v>FY 2022</v>
      </c>
      <c r="B3" s="39"/>
      <c r="C3" s="91" t="s">
        <v>127</v>
      </c>
      <c r="D3" s="39"/>
      <c r="E3" s="39"/>
      <c r="F3" s="69"/>
      <c r="G3" s="69"/>
      <c r="H3" s="69"/>
      <c r="I3" s="69"/>
      <c r="J3" s="69"/>
      <c r="K3" s="69"/>
      <c r="L3" s="69"/>
      <c r="M3" s="69"/>
      <c r="N3" s="39"/>
      <c r="O3" s="39"/>
      <c r="P3" s="117"/>
      <c r="Q3" s="116"/>
    </row>
    <row r="4" spans="1:17" s="120" customFormat="1" ht="15.75" x14ac:dyDescent="0.25">
      <c r="D4" s="30" t="str">
        <f>'start here-do not delete'!D29</f>
        <v>FY 2022</v>
      </c>
      <c r="E4" s="30"/>
      <c r="F4" s="31"/>
      <c r="G4" s="31"/>
      <c r="H4" s="30" t="s">
        <v>30</v>
      </c>
      <c r="I4" s="30"/>
      <c r="J4" s="122" t="s">
        <v>161</v>
      </c>
      <c r="K4" s="30"/>
      <c r="L4" s="30" t="s">
        <v>121</v>
      </c>
      <c r="M4" s="30"/>
      <c r="N4" s="30" t="s">
        <v>2</v>
      </c>
      <c r="O4" s="30"/>
      <c r="P4" s="121"/>
      <c r="Q4" s="30"/>
    </row>
    <row r="5" spans="1:17" s="120" customFormat="1" ht="15.75" x14ac:dyDescent="0.25">
      <c r="D5" s="30" t="s">
        <v>1</v>
      </c>
      <c r="E5" s="30"/>
      <c r="F5" s="30"/>
      <c r="G5" s="30"/>
      <c r="H5" s="30" t="s">
        <v>34</v>
      </c>
      <c r="I5" s="30"/>
      <c r="J5" s="122" t="s">
        <v>162</v>
      </c>
      <c r="K5" s="30"/>
      <c r="L5" s="30" t="s">
        <v>92</v>
      </c>
      <c r="M5" s="30"/>
      <c r="N5" s="30" t="str">
        <f>A3</f>
        <v>FY 2022</v>
      </c>
      <c r="O5" s="30"/>
      <c r="P5" s="121" t="s">
        <v>84</v>
      </c>
      <c r="Q5" s="30"/>
    </row>
    <row r="6" spans="1:17" s="120" customFormat="1" ht="15.75" x14ac:dyDescent="0.25">
      <c r="D6" s="32" t="s">
        <v>415</v>
      </c>
      <c r="E6" s="32"/>
      <c r="F6" s="30" t="s">
        <v>33</v>
      </c>
      <c r="G6" s="30"/>
      <c r="H6" s="32" t="s">
        <v>1</v>
      </c>
      <c r="I6" s="32"/>
      <c r="J6" s="190" t="s">
        <v>163</v>
      </c>
      <c r="K6" s="32"/>
      <c r="L6" s="32" t="s">
        <v>152</v>
      </c>
      <c r="M6" s="30"/>
      <c r="N6" s="30" t="s">
        <v>1</v>
      </c>
      <c r="O6" s="30"/>
      <c r="P6" s="121" t="s">
        <v>85</v>
      </c>
      <c r="Q6" s="30"/>
    </row>
    <row r="7" spans="1:17" s="120" customFormat="1" ht="16.5" thickBot="1" x14ac:dyDescent="0.3">
      <c r="A7" s="123" t="s">
        <v>56</v>
      </c>
      <c r="B7" s="123"/>
      <c r="C7" s="123"/>
      <c r="D7" s="33" t="s">
        <v>416</v>
      </c>
      <c r="E7" s="33"/>
      <c r="F7" s="33"/>
      <c r="G7" s="33"/>
      <c r="H7" s="191" t="s">
        <v>302</v>
      </c>
      <c r="I7" s="191"/>
      <c r="J7" s="33" t="s">
        <v>203</v>
      </c>
      <c r="K7" s="33"/>
      <c r="L7" s="33" t="s">
        <v>203</v>
      </c>
      <c r="M7" s="33"/>
      <c r="N7" s="33" t="s">
        <v>8</v>
      </c>
      <c r="O7" s="33"/>
      <c r="P7" s="124" t="s">
        <v>107</v>
      </c>
      <c r="Q7" s="33" t="s">
        <v>57</v>
      </c>
    </row>
    <row r="8" spans="1:17" x14ac:dyDescent="0.25">
      <c r="F8" s="64" t="s">
        <v>26</v>
      </c>
      <c r="G8" s="57"/>
      <c r="H8" s="64" t="s">
        <v>27</v>
      </c>
      <c r="I8" s="64"/>
      <c r="J8" s="64" t="s">
        <v>53</v>
      </c>
      <c r="K8" s="57"/>
      <c r="L8" s="64" t="s">
        <v>82</v>
      </c>
    </row>
    <row r="9" spans="1:17" x14ac:dyDescent="0.25">
      <c r="A9" s="303" t="s">
        <v>364</v>
      </c>
      <c r="F9" s="64"/>
      <c r="G9" s="57"/>
      <c r="H9" s="64"/>
      <c r="I9" s="64"/>
      <c r="J9" s="64"/>
      <c r="K9" s="57"/>
      <c r="L9" s="64"/>
    </row>
    <row r="10" spans="1:17" x14ac:dyDescent="0.25">
      <c r="A10" s="58" t="s">
        <v>189</v>
      </c>
      <c r="C10" s="58"/>
    </row>
    <row r="11" spans="1:17" x14ac:dyDescent="0.25">
      <c r="A11" s="40" t="s">
        <v>220</v>
      </c>
      <c r="C11" s="58"/>
    </row>
    <row r="12" spans="1:17" x14ac:dyDescent="0.25">
      <c r="A12" s="40"/>
      <c r="B12" s="2" t="s">
        <v>58</v>
      </c>
      <c r="D12" s="35"/>
      <c r="E12" s="34"/>
      <c r="F12" s="35"/>
      <c r="G12" s="35"/>
      <c r="H12" s="35"/>
      <c r="I12" s="35"/>
      <c r="J12" s="35"/>
      <c r="K12" s="35"/>
      <c r="L12" s="35"/>
      <c r="N12" s="2">
        <f t="shared" ref="N12:N21" si="0">D12-SUM(F12:L12)</f>
        <v>0</v>
      </c>
      <c r="P12" s="70" t="e">
        <f t="shared" ref="P12:P21" si="1">ROUND(N12/D12,2)</f>
        <v>#DIV/0!</v>
      </c>
    </row>
    <row r="13" spans="1:17" x14ac:dyDescent="0.25">
      <c r="A13" s="40"/>
      <c r="B13" s="2" t="s">
        <v>59</v>
      </c>
      <c r="D13" s="35"/>
      <c r="E13" s="34"/>
      <c r="F13" s="35"/>
      <c r="G13" s="35"/>
      <c r="H13" s="35"/>
      <c r="I13" s="35"/>
      <c r="J13" s="35"/>
      <c r="K13" s="35"/>
      <c r="L13" s="35"/>
      <c r="N13" s="2">
        <f t="shared" si="0"/>
        <v>0</v>
      </c>
      <c r="P13" s="70" t="e">
        <f t="shared" si="1"/>
        <v>#DIV/0!</v>
      </c>
    </row>
    <row r="14" spans="1:17" x14ac:dyDescent="0.25">
      <c r="A14" s="40"/>
      <c r="B14" s="2" t="s">
        <v>60</v>
      </c>
      <c r="D14" s="35"/>
      <c r="E14" s="34"/>
      <c r="F14" s="35"/>
      <c r="G14" s="35"/>
      <c r="H14" s="35"/>
      <c r="I14" s="35"/>
      <c r="J14" s="35"/>
      <c r="K14" s="35"/>
      <c r="L14" s="35"/>
      <c r="N14" s="2">
        <f t="shared" si="0"/>
        <v>0</v>
      </c>
      <c r="P14" s="70" t="e">
        <f t="shared" si="1"/>
        <v>#DIV/0!</v>
      </c>
    </row>
    <row r="15" spans="1:17" x14ac:dyDescent="0.25">
      <c r="A15" s="40"/>
      <c r="B15" s="2" t="s">
        <v>61</v>
      </c>
      <c r="D15" s="35"/>
      <c r="E15" s="34"/>
      <c r="F15" s="35"/>
      <c r="G15" s="35"/>
      <c r="H15" s="35"/>
      <c r="I15" s="35"/>
      <c r="J15" s="35"/>
      <c r="K15" s="35"/>
      <c r="L15" s="35"/>
      <c r="N15" s="2">
        <f t="shared" si="0"/>
        <v>0</v>
      </c>
      <c r="P15" s="70" t="e">
        <f t="shared" si="1"/>
        <v>#DIV/0!</v>
      </c>
    </row>
    <row r="16" spans="1:17" x14ac:dyDescent="0.25">
      <c r="A16" s="40"/>
      <c r="B16" s="2" t="s">
        <v>389</v>
      </c>
      <c r="D16" s="35"/>
      <c r="E16" s="34"/>
      <c r="F16" s="35"/>
      <c r="G16" s="35"/>
      <c r="H16" s="35"/>
      <c r="I16" s="35"/>
      <c r="J16" s="35"/>
      <c r="K16" s="35"/>
      <c r="L16" s="35"/>
      <c r="N16" s="2">
        <f t="shared" ref="N16" si="2">D16-SUM(F16:L16)</f>
        <v>0</v>
      </c>
      <c r="P16" s="70" t="e">
        <f t="shared" ref="P16" si="3">ROUND(N16/D16,2)</f>
        <v>#DIV/0!</v>
      </c>
    </row>
    <row r="17" spans="1:17" x14ac:dyDescent="0.25">
      <c r="A17" s="40"/>
      <c r="D17" s="35"/>
      <c r="E17" s="34"/>
      <c r="F17" s="35"/>
      <c r="G17" s="35"/>
      <c r="H17" s="35"/>
      <c r="I17" s="35"/>
      <c r="J17" s="35"/>
      <c r="K17" s="35"/>
      <c r="L17" s="35"/>
      <c r="P17" s="70"/>
    </row>
    <row r="18" spans="1:17" x14ac:dyDescent="0.25">
      <c r="A18" s="40"/>
      <c r="C18" s="2" t="s">
        <v>224</v>
      </c>
      <c r="D18" s="35"/>
      <c r="E18" s="34"/>
      <c r="F18" s="35"/>
      <c r="G18" s="35"/>
      <c r="H18" s="35"/>
      <c r="I18" s="35"/>
      <c r="J18" s="35"/>
      <c r="K18" s="35"/>
      <c r="L18" s="35"/>
      <c r="N18" s="132">
        <f>SUM(N12:N16)</f>
        <v>0</v>
      </c>
      <c r="P18" s="70"/>
    </row>
    <row r="19" spans="1:17" x14ac:dyDescent="0.25">
      <c r="A19" s="40" t="s">
        <v>221</v>
      </c>
      <c r="D19" s="35"/>
      <c r="E19" s="34"/>
      <c r="F19" s="35"/>
      <c r="G19" s="35"/>
      <c r="H19" s="35"/>
      <c r="I19" s="35"/>
      <c r="J19" s="35"/>
      <c r="K19" s="35"/>
      <c r="L19" s="35"/>
      <c r="P19" s="70"/>
    </row>
    <row r="20" spans="1:17" x14ac:dyDescent="0.25">
      <c r="A20" s="40"/>
      <c r="B20" s="2" t="s">
        <v>91</v>
      </c>
      <c r="D20" s="35"/>
      <c r="E20" s="34"/>
      <c r="F20" s="35"/>
      <c r="G20" s="35"/>
      <c r="H20" s="35"/>
      <c r="I20" s="35"/>
      <c r="J20" s="35"/>
      <c r="K20" s="35"/>
      <c r="L20" s="35"/>
      <c r="N20" s="2">
        <f t="shared" si="0"/>
        <v>0</v>
      </c>
      <c r="P20" s="70" t="e">
        <f t="shared" si="1"/>
        <v>#DIV/0!</v>
      </c>
    </row>
    <row r="21" spans="1:17" x14ac:dyDescent="0.25">
      <c r="A21" s="40"/>
      <c r="B21" s="2" t="s">
        <v>293</v>
      </c>
      <c r="D21" s="35"/>
      <c r="E21" s="34"/>
      <c r="F21" s="35"/>
      <c r="G21" s="35"/>
      <c r="H21" s="35"/>
      <c r="I21" s="35"/>
      <c r="J21" s="35"/>
      <c r="K21" s="35"/>
      <c r="L21" s="35"/>
      <c r="N21" s="2">
        <f t="shared" si="0"/>
        <v>0</v>
      </c>
      <c r="P21" s="70" t="e">
        <f t="shared" si="1"/>
        <v>#DIV/0!</v>
      </c>
      <c r="Q21" s="104"/>
    </row>
    <row r="22" spans="1:17" x14ac:dyDescent="0.25">
      <c r="A22" s="40"/>
      <c r="D22" s="35"/>
      <c r="E22" s="34"/>
      <c r="F22" s="35"/>
      <c r="G22" s="35"/>
      <c r="H22" s="35"/>
      <c r="I22" s="35"/>
      <c r="J22" s="35"/>
      <c r="K22" s="35"/>
      <c r="L22" s="35"/>
      <c r="P22" s="70"/>
      <c r="Q22" s="104"/>
    </row>
    <row r="23" spans="1:17" x14ac:dyDescent="0.25">
      <c r="A23" s="40"/>
      <c r="C23" s="2" t="s">
        <v>224</v>
      </c>
      <c r="D23" s="35"/>
      <c r="E23" s="34"/>
      <c r="F23" s="35"/>
      <c r="G23" s="35"/>
      <c r="H23" s="35"/>
      <c r="I23" s="35"/>
      <c r="J23" s="35"/>
      <c r="K23" s="35"/>
      <c r="L23" s="35"/>
      <c r="N23" s="132">
        <f>SUM(N20:N22)</f>
        <v>0</v>
      </c>
      <c r="P23" s="70"/>
      <c r="Q23" s="104"/>
    </row>
    <row r="24" spans="1:17" x14ac:dyDescent="0.25">
      <c r="A24" s="40" t="s">
        <v>222</v>
      </c>
      <c r="D24" s="35"/>
      <c r="E24" s="34"/>
      <c r="F24" s="35"/>
      <c r="G24" s="35"/>
      <c r="H24" s="35"/>
      <c r="I24" s="35"/>
      <c r="J24" s="35"/>
      <c r="K24" s="35"/>
      <c r="L24" s="35"/>
      <c r="P24" s="70"/>
      <c r="Q24" s="104"/>
    </row>
    <row r="25" spans="1:17" x14ac:dyDescent="0.25">
      <c r="A25" s="40"/>
      <c r="B25" s="2" t="s">
        <v>62</v>
      </c>
      <c r="D25" s="35"/>
      <c r="E25" s="34"/>
      <c r="F25" s="35"/>
      <c r="G25" s="35"/>
      <c r="H25" s="35"/>
      <c r="I25" s="35"/>
      <c r="J25" s="35"/>
      <c r="K25" s="35"/>
      <c r="L25" s="35"/>
      <c r="N25" s="2">
        <f t="shared" ref="N25:N26" si="4">D25-SUM(F25:L25)</f>
        <v>0</v>
      </c>
      <c r="P25" s="70" t="e">
        <f t="shared" ref="P25:P26" si="5">ROUND(N25/D25,2)</f>
        <v>#DIV/0!</v>
      </c>
      <c r="Q25" s="104"/>
    </row>
    <row r="26" spans="1:17" x14ac:dyDescent="0.25">
      <c r="A26" s="40"/>
      <c r="B26" s="2" t="s">
        <v>113</v>
      </c>
      <c r="D26" s="35"/>
      <c r="E26" s="34"/>
      <c r="F26" s="35"/>
      <c r="G26" s="35"/>
      <c r="H26" s="35"/>
      <c r="I26" s="35"/>
      <c r="J26" s="35"/>
      <c r="K26" s="35"/>
      <c r="L26" s="35"/>
      <c r="N26" s="2">
        <f t="shared" si="4"/>
        <v>0</v>
      </c>
      <c r="P26" s="70" t="e">
        <f t="shared" si="5"/>
        <v>#DIV/0!</v>
      </c>
      <c r="Q26" s="104"/>
    </row>
    <row r="27" spans="1:17" x14ac:dyDescent="0.25">
      <c r="A27" s="40"/>
      <c r="B27" s="2" t="s">
        <v>63</v>
      </c>
      <c r="D27" s="35"/>
      <c r="E27" s="34"/>
      <c r="F27" s="35"/>
      <c r="G27" s="35"/>
      <c r="H27" s="35"/>
      <c r="I27" s="35"/>
      <c r="J27" s="35"/>
      <c r="K27" s="35"/>
      <c r="L27" s="35"/>
      <c r="N27" s="2">
        <f>D27-SUM(F27:L27)</f>
        <v>0</v>
      </c>
      <c r="P27" s="70" t="e">
        <f>ROUND(N27/D27,2)</f>
        <v>#DIV/0!</v>
      </c>
      <c r="Q27" s="104"/>
    </row>
    <row r="28" spans="1:17" x14ac:dyDescent="0.25">
      <c r="A28" s="40"/>
      <c r="E28" s="34"/>
      <c r="F28" s="35"/>
      <c r="G28" s="35"/>
      <c r="H28" s="35"/>
      <c r="I28" s="35"/>
      <c r="J28" s="35"/>
      <c r="K28" s="35"/>
      <c r="L28" s="35"/>
      <c r="P28" s="70"/>
      <c r="Q28" s="104"/>
    </row>
    <row r="29" spans="1:17" x14ac:dyDescent="0.25">
      <c r="A29" s="40"/>
      <c r="C29" s="2" t="s">
        <v>224</v>
      </c>
      <c r="D29" s="35"/>
      <c r="E29" s="34"/>
      <c r="F29" s="35"/>
      <c r="G29" s="35"/>
      <c r="H29" s="35"/>
      <c r="I29" s="35"/>
      <c r="J29" s="35"/>
      <c r="K29" s="35"/>
      <c r="L29" s="35"/>
      <c r="N29" s="132">
        <f>SUM(N25:N28)</f>
        <v>0</v>
      </c>
      <c r="P29" s="70"/>
      <c r="Q29" s="104"/>
    </row>
    <row r="30" spans="1:17" x14ac:dyDescent="0.25">
      <c r="A30" s="40" t="s">
        <v>223</v>
      </c>
      <c r="D30" s="35"/>
      <c r="E30" s="34"/>
      <c r="F30" s="35"/>
      <c r="G30" s="35"/>
      <c r="H30" s="35"/>
      <c r="I30" s="35"/>
      <c r="J30" s="35"/>
      <c r="K30" s="35"/>
      <c r="L30" s="35"/>
      <c r="P30" s="70"/>
      <c r="Q30" s="104"/>
    </row>
    <row r="31" spans="1:17" x14ac:dyDescent="0.25">
      <c r="B31" s="2" t="s">
        <v>83</v>
      </c>
      <c r="D31" s="35"/>
      <c r="E31" s="34"/>
      <c r="F31" s="35"/>
      <c r="G31" s="35"/>
      <c r="H31" s="35"/>
      <c r="I31" s="35"/>
      <c r="J31" s="35"/>
      <c r="K31" s="35"/>
      <c r="L31" s="35"/>
      <c r="M31" s="45"/>
      <c r="N31" s="2">
        <f>D31-SUM(F31:L31)</f>
        <v>0</v>
      </c>
      <c r="P31" s="70" t="e">
        <f>ROUND(N31/D31,2)</f>
        <v>#DIV/0!</v>
      </c>
      <c r="Q31" s="104"/>
    </row>
    <row r="32" spans="1:17" x14ac:dyDescent="0.25">
      <c r="B32" s="2" t="s">
        <v>292</v>
      </c>
      <c r="D32" s="35"/>
      <c r="E32" s="34"/>
      <c r="F32" s="35"/>
      <c r="G32" s="35"/>
      <c r="H32" s="35"/>
      <c r="I32" s="35"/>
      <c r="J32" s="35"/>
      <c r="K32" s="35"/>
      <c r="L32" s="35"/>
      <c r="M32" s="45"/>
      <c r="N32" s="2">
        <f>D32-SUM(F32:L32)</f>
        <v>0</v>
      </c>
      <c r="P32" s="70" t="e">
        <f>ROUND(N32/D32,2)</f>
        <v>#DIV/0!</v>
      </c>
      <c r="Q32" s="104"/>
    </row>
    <row r="33" spans="1:19" x14ac:dyDescent="0.25">
      <c r="M33" s="45"/>
      <c r="P33" s="70"/>
      <c r="Q33" s="104"/>
    </row>
    <row r="34" spans="1:19" x14ac:dyDescent="0.25">
      <c r="C34" s="2" t="s">
        <v>224</v>
      </c>
      <c r="D34" s="35"/>
      <c r="E34" s="34"/>
      <c r="F34" s="35"/>
      <c r="G34" s="35"/>
      <c r="H34" s="35"/>
      <c r="I34" s="35"/>
      <c r="J34" s="35"/>
      <c r="K34" s="35"/>
      <c r="L34" s="35"/>
      <c r="M34" s="45"/>
      <c r="N34" s="132">
        <f>SUM(N31:N33)</f>
        <v>0</v>
      </c>
      <c r="P34" s="70"/>
      <c r="Q34" s="104"/>
    </row>
    <row r="35" spans="1:19" x14ac:dyDescent="0.25">
      <c r="D35" s="35"/>
      <c r="E35" s="34"/>
      <c r="F35" s="35"/>
      <c r="G35" s="35"/>
      <c r="H35" s="35"/>
      <c r="I35" s="35"/>
      <c r="J35" s="35"/>
      <c r="K35" s="35"/>
      <c r="L35" s="35"/>
      <c r="M35" s="37"/>
      <c r="N35" s="63"/>
      <c r="O35" s="37"/>
      <c r="P35" s="126"/>
    </row>
    <row r="36" spans="1:19" x14ac:dyDescent="0.25">
      <c r="B36" s="46" t="s">
        <v>123</v>
      </c>
      <c r="C36" s="46"/>
      <c r="D36" s="132">
        <f>SUM(D12:D35)</f>
        <v>0</v>
      </c>
      <c r="E36" s="132"/>
      <c r="F36" s="132">
        <f>SUM(F12:F35)</f>
        <v>0</v>
      </c>
      <c r="G36" s="132"/>
      <c r="H36" s="132">
        <f>SUM(H12:H35)</f>
        <v>0</v>
      </c>
      <c r="I36" s="132"/>
      <c r="J36" s="132">
        <f>SUM(J12:J35)</f>
        <v>0</v>
      </c>
      <c r="K36" s="132"/>
      <c r="L36" s="132">
        <f>SUM(L12:L35)</f>
        <v>0</v>
      </c>
      <c r="M36" s="37"/>
      <c r="N36" s="37">
        <f>N18+N23+N29+N34</f>
        <v>0</v>
      </c>
      <c r="O36" s="37"/>
      <c r="P36" s="127" t="s">
        <v>186</v>
      </c>
    </row>
    <row r="37" spans="1:19" x14ac:dyDescent="0.25">
      <c r="E37" s="37"/>
      <c r="G37" s="45"/>
      <c r="K37" s="45"/>
      <c r="M37" s="45"/>
    </row>
    <row r="38" spans="1:19" x14ac:dyDescent="0.25">
      <c r="A38" s="67" t="s">
        <v>122</v>
      </c>
      <c r="B38" s="67"/>
      <c r="C38" s="67"/>
      <c r="D38" s="266"/>
      <c r="E38" s="34"/>
      <c r="F38" s="35"/>
      <c r="G38" s="35"/>
      <c r="H38" s="35"/>
      <c r="I38" s="35"/>
      <c r="J38" s="35"/>
      <c r="K38" s="35"/>
      <c r="L38" s="35"/>
      <c r="M38" s="45"/>
      <c r="N38" s="2">
        <f>D38-SUM(F38:L38)</f>
        <v>0</v>
      </c>
      <c r="P38" s="70" t="e">
        <f>N38/N36</f>
        <v>#DIV/0!</v>
      </c>
      <c r="Q38" s="104"/>
    </row>
    <row r="39" spans="1:19" x14ac:dyDescent="0.25">
      <c r="A39" s="67" t="s">
        <v>287</v>
      </c>
      <c r="B39" s="67"/>
      <c r="C39" s="67"/>
      <c r="D39" s="266"/>
      <c r="E39" s="34"/>
      <c r="F39" s="35"/>
      <c r="G39" s="35"/>
      <c r="H39" s="35"/>
      <c r="I39" s="35"/>
      <c r="J39" s="35"/>
      <c r="K39" s="35"/>
      <c r="L39" s="35"/>
      <c r="M39" s="45"/>
      <c r="P39" s="70"/>
      <c r="Q39" s="104"/>
    </row>
    <row r="40" spans="1:19" x14ac:dyDescent="0.25">
      <c r="B40" s="266" t="s">
        <v>303</v>
      </c>
      <c r="C40" s="266"/>
      <c r="D40" s="266"/>
      <c r="E40" s="34"/>
      <c r="F40" s="35"/>
      <c r="G40" s="35"/>
      <c r="H40" s="35"/>
      <c r="I40" s="35"/>
      <c r="J40" s="35"/>
      <c r="K40" s="35"/>
      <c r="L40" s="35"/>
      <c r="M40" s="35"/>
      <c r="N40" s="2">
        <f t="shared" ref="N40:N63" si="6">D40-SUM(F40:L40)</f>
        <v>0</v>
      </c>
      <c r="O40" s="67"/>
      <c r="P40" s="68"/>
      <c r="Q40" s="104"/>
      <c r="R40" s="12"/>
      <c r="S40" s="12"/>
    </row>
    <row r="41" spans="1:19" x14ac:dyDescent="0.25">
      <c r="B41" s="266" t="s">
        <v>304</v>
      </c>
      <c r="C41" s="266"/>
      <c r="D41" s="266"/>
      <c r="E41" s="34"/>
      <c r="F41" s="35"/>
      <c r="G41" s="35"/>
      <c r="H41" s="35"/>
      <c r="I41" s="35"/>
      <c r="J41" s="35"/>
      <c r="K41" s="35"/>
      <c r="L41" s="35"/>
      <c r="M41" s="35"/>
      <c r="N41" s="2">
        <f t="shared" si="6"/>
        <v>0</v>
      </c>
      <c r="O41" s="257"/>
      <c r="P41" s="68"/>
      <c r="Q41" s="104"/>
      <c r="R41" s="12"/>
      <c r="S41" s="12"/>
    </row>
    <row r="42" spans="1:19" x14ac:dyDescent="0.25">
      <c r="B42" s="266" t="s">
        <v>305</v>
      </c>
      <c r="C42" s="266"/>
      <c r="D42" s="266"/>
      <c r="E42" s="34"/>
      <c r="F42" s="35"/>
      <c r="G42" s="35"/>
      <c r="H42" s="35"/>
      <c r="I42" s="35"/>
      <c r="J42" s="35"/>
      <c r="K42" s="35"/>
      <c r="L42" s="35"/>
      <c r="M42" s="35"/>
      <c r="N42" s="2">
        <f t="shared" si="6"/>
        <v>0</v>
      </c>
      <c r="O42" s="257"/>
      <c r="P42" s="68"/>
      <c r="Q42" s="104"/>
      <c r="R42" s="12"/>
      <c r="S42" s="12"/>
    </row>
    <row r="43" spans="1:19" x14ac:dyDescent="0.25">
      <c r="B43" s="266" t="s">
        <v>306</v>
      </c>
      <c r="C43" s="266"/>
      <c r="D43" s="266"/>
      <c r="E43" s="34"/>
      <c r="F43" s="35"/>
      <c r="G43" s="35"/>
      <c r="H43" s="35"/>
      <c r="I43" s="35"/>
      <c r="J43" s="35"/>
      <c r="K43" s="35"/>
      <c r="L43" s="35"/>
      <c r="M43" s="35"/>
      <c r="N43" s="2">
        <f t="shared" si="6"/>
        <v>0</v>
      </c>
      <c r="O43" s="257"/>
      <c r="P43" s="68"/>
      <c r="Q43" s="104"/>
      <c r="R43" s="12"/>
      <c r="S43" s="12"/>
    </row>
    <row r="44" spans="1:19" x14ac:dyDescent="0.25">
      <c r="B44" s="266" t="s">
        <v>307</v>
      </c>
      <c r="C44" s="266"/>
      <c r="D44" s="266"/>
      <c r="E44" s="34"/>
      <c r="F44" s="35"/>
      <c r="G44" s="35"/>
      <c r="H44" s="35"/>
      <c r="I44" s="35"/>
      <c r="J44" s="35"/>
      <c r="K44" s="35"/>
      <c r="L44" s="35"/>
      <c r="M44" s="35"/>
      <c r="N44" s="2">
        <f t="shared" si="6"/>
        <v>0</v>
      </c>
      <c r="O44" s="257"/>
      <c r="P44" s="68"/>
      <c r="Q44" s="104"/>
      <c r="R44" s="12"/>
      <c r="S44" s="12"/>
    </row>
    <row r="45" spans="1:19" x14ac:dyDescent="0.25">
      <c r="A45" s="67" t="s">
        <v>68</v>
      </c>
      <c r="B45" s="67"/>
      <c r="C45" s="67"/>
      <c r="D45" s="266"/>
      <c r="E45" s="34"/>
      <c r="F45" s="35"/>
      <c r="G45" s="35"/>
      <c r="H45" s="35"/>
      <c r="I45" s="35"/>
      <c r="J45" s="35"/>
      <c r="K45" s="35"/>
      <c r="L45" s="35"/>
      <c r="M45" s="35"/>
      <c r="N45" s="2">
        <f t="shared" si="6"/>
        <v>0</v>
      </c>
      <c r="O45" s="67"/>
      <c r="P45" s="68"/>
      <c r="Q45" s="104"/>
      <c r="R45" s="12"/>
      <c r="S45" s="12"/>
    </row>
    <row r="46" spans="1:19" x14ac:dyDescent="0.25">
      <c r="A46" s="67" t="s">
        <v>108</v>
      </c>
      <c r="B46" s="67"/>
      <c r="C46" s="67"/>
      <c r="D46" s="266"/>
      <c r="E46" s="34"/>
      <c r="F46" s="35"/>
      <c r="G46" s="35"/>
      <c r="H46" s="35"/>
      <c r="I46" s="35"/>
      <c r="J46" s="35"/>
      <c r="K46" s="35"/>
      <c r="L46" s="35"/>
      <c r="M46" s="35"/>
      <c r="N46" s="2">
        <f t="shared" si="6"/>
        <v>0</v>
      </c>
      <c r="O46" s="67"/>
      <c r="P46" s="68"/>
      <c r="Q46" s="104"/>
      <c r="R46" s="12"/>
      <c r="S46" s="12"/>
    </row>
    <row r="47" spans="1:19" x14ac:dyDescent="0.25">
      <c r="A47" s="67" t="s">
        <v>80</v>
      </c>
      <c r="B47" s="67"/>
      <c r="C47" s="67"/>
      <c r="D47" s="266"/>
      <c r="E47" s="34"/>
      <c r="F47" s="35"/>
      <c r="G47" s="35"/>
      <c r="H47" s="35"/>
      <c r="I47" s="35"/>
      <c r="J47" s="35"/>
      <c r="K47" s="35"/>
      <c r="L47" s="35"/>
      <c r="M47" s="35"/>
      <c r="N47" s="2">
        <f t="shared" si="6"/>
        <v>0</v>
      </c>
      <c r="O47" s="67"/>
      <c r="P47" s="68"/>
      <c r="Q47" s="104"/>
      <c r="R47" s="12"/>
      <c r="S47" s="12"/>
    </row>
    <row r="48" spans="1:19" x14ac:dyDescent="0.25">
      <c r="A48" s="67" t="s">
        <v>79</v>
      </c>
      <c r="B48" s="67"/>
      <c r="C48" s="67"/>
      <c r="D48" s="266"/>
      <c r="E48" s="34"/>
      <c r="F48" s="35"/>
      <c r="G48" s="35"/>
      <c r="H48" s="35"/>
      <c r="I48" s="35"/>
      <c r="J48" s="35"/>
      <c r="K48" s="35"/>
      <c r="L48" s="35"/>
      <c r="M48" s="35"/>
      <c r="N48" s="2">
        <f t="shared" si="6"/>
        <v>0</v>
      </c>
      <c r="O48" s="67"/>
      <c r="P48" s="68"/>
      <c r="Q48" s="104"/>
      <c r="R48" s="12"/>
      <c r="S48" s="12"/>
    </row>
    <row r="49" spans="1:19" x14ac:dyDescent="0.25">
      <c r="A49" s="67" t="s">
        <v>76</v>
      </c>
      <c r="B49" s="67"/>
      <c r="C49" s="35"/>
      <c r="D49" s="266"/>
      <c r="E49" s="34"/>
      <c r="F49" s="35"/>
      <c r="G49" s="35"/>
      <c r="H49" s="35"/>
      <c r="I49" s="35"/>
      <c r="J49" s="35"/>
      <c r="K49" s="35"/>
      <c r="L49" s="35"/>
      <c r="M49" s="35"/>
      <c r="N49" s="2">
        <f t="shared" si="6"/>
        <v>0</v>
      </c>
      <c r="O49" s="67"/>
      <c r="P49" s="68"/>
      <c r="Q49" s="104"/>
      <c r="R49" s="12"/>
      <c r="S49" s="12"/>
    </row>
    <row r="50" spans="1:19" x14ac:dyDescent="0.25">
      <c r="A50" s="67" t="s">
        <v>77</v>
      </c>
      <c r="B50" s="67"/>
      <c r="C50" s="67"/>
      <c r="D50" s="266"/>
      <c r="E50" s="34"/>
      <c r="F50" s="35"/>
      <c r="G50" s="35"/>
      <c r="H50" s="35"/>
      <c r="I50" s="35"/>
      <c r="J50" s="35"/>
      <c r="K50" s="35"/>
      <c r="L50" s="35"/>
      <c r="M50" s="35"/>
      <c r="N50" s="2">
        <f t="shared" si="6"/>
        <v>0</v>
      </c>
      <c r="O50" s="67"/>
      <c r="P50" s="68"/>
      <c r="Q50" s="104"/>
      <c r="R50" s="12"/>
      <c r="S50" s="12"/>
    </row>
    <row r="51" spans="1:19" x14ac:dyDescent="0.25">
      <c r="A51" s="67" t="s">
        <v>291</v>
      </c>
      <c r="B51" s="67"/>
      <c r="C51" s="67"/>
      <c r="D51" s="266"/>
      <c r="E51" s="34"/>
      <c r="F51" s="35"/>
      <c r="G51" s="35"/>
      <c r="H51" s="35"/>
      <c r="I51" s="35"/>
      <c r="J51" s="35"/>
      <c r="K51" s="35"/>
      <c r="L51" s="35"/>
      <c r="M51" s="35"/>
      <c r="N51" s="2">
        <f t="shared" si="6"/>
        <v>0</v>
      </c>
      <c r="O51" s="67"/>
      <c r="P51" s="68"/>
      <c r="Q51" s="104"/>
      <c r="R51" s="12"/>
      <c r="S51" s="12"/>
    </row>
    <row r="52" spans="1:19" x14ac:dyDescent="0.25">
      <c r="A52" s="67" t="s">
        <v>87</v>
      </c>
      <c r="B52" s="67"/>
      <c r="C52" s="67"/>
      <c r="D52" s="266"/>
      <c r="E52" s="34"/>
      <c r="F52" s="35"/>
      <c r="G52" s="35"/>
      <c r="H52" s="35"/>
      <c r="I52" s="35"/>
      <c r="J52" s="35"/>
      <c r="K52" s="35"/>
      <c r="L52" s="35"/>
      <c r="M52" s="45"/>
      <c r="N52" s="2">
        <f t="shared" si="6"/>
        <v>0</v>
      </c>
      <c r="P52" s="70"/>
      <c r="Q52" s="104"/>
    </row>
    <row r="53" spans="1:19" x14ac:dyDescent="0.25">
      <c r="A53" s="67" t="s">
        <v>78</v>
      </c>
      <c r="B53" s="67"/>
      <c r="C53" s="67"/>
      <c r="D53" s="266"/>
      <c r="E53" s="34"/>
      <c r="F53" s="35"/>
      <c r="G53" s="35"/>
      <c r="H53" s="35"/>
      <c r="I53" s="35"/>
      <c r="J53" s="35"/>
      <c r="K53" s="35"/>
      <c r="L53" s="35"/>
      <c r="M53" s="45"/>
      <c r="N53" s="2">
        <f t="shared" si="6"/>
        <v>0</v>
      </c>
      <c r="P53" s="70"/>
      <c r="Q53" s="104"/>
    </row>
    <row r="54" spans="1:19" x14ac:dyDescent="0.25">
      <c r="A54" s="67" t="s">
        <v>89</v>
      </c>
      <c r="B54" s="67"/>
      <c r="C54" s="35"/>
      <c r="D54" s="266"/>
      <c r="E54" s="34"/>
      <c r="F54" s="35"/>
      <c r="G54" s="35"/>
      <c r="H54" s="35"/>
      <c r="I54" s="35"/>
      <c r="J54" s="35"/>
      <c r="K54" s="35"/>
      <c r="L54" s="35"/>
      <c r="M54" s="45"/>
      <c r="N54" s="2">
        <f t="shared" si="6"/>
        <v>0</v>
      </c>
      <c r="P54" s="70"/>
      <c r="Q54" s="104"/>
    </row>
    <row r="55" spans="1:19" x14ac:dyDescent="0.25">
      <c r="A55" s="67" t="s">
        <v>88</v>
      </c>
      <c r="B55" s="67"/>
      <c r="C55" s="67"/>
      <c r="D55" s="266"/>
      <c r="E55" s="34"/>
      <c r="F55" s="35"/>
      <c r="G55" s="35"/>
      <c r="H55" s="35"/>
      <c r="I55" s="35"/>
      <c r="J55" s="35"/>
      <c r="K55" s="35"/>
      <c r="L55" s="35"/>
      <c r="M55" s="45"/>
      <c r="N55" s="2">
        <f t="shared" si="6"/>
        <v>0</v>
      </c>
      <c r="P55" s="70"/>
      <c r="Q55" s="104"/>
    </row>
    <row r="56" spans="1:19" x14ac:dyDescent="0.25">
      <c r="A56" s="67" t="s">
        <v>112</v>
      </c>
      <c r="B56" s="67"/>
      <c r="C56" s="67"/>
      <c r="D56" s="266"/>
      <c r="E56" s="34"/>
      <c r="F56" s="35"/>
      <c r="G56" s="35"/>
      <c r="H56" s="35"/>
      <c r="I56" s="35"/>
      <c r="J56" s="35"/>
      <c r="K56" s="35"/>
      <c r="L56" s="35"/>
      <c r="M56" s="45"/>
      <c r="N56" s="2">
        <f t="shared" si="6"/>
        <v>0</v>
      </c>
      <c r="P56" s="70"/>
      <c r="Q56" s="104"/>
    </row>
    <row r="57" spans="1:19" x14ac:dyDescent="0.25">
      <c r="A57" s="67" t="s">
        <v>216</v>
      </c>
      <c r="B57" s="67"/>
      <c r="C57" s="67"/>
      <c r="D57" s="266"/>
      <c r="E57" s="34"/>
      <c r="F57" s="35"/>
      <c r="G57" s="35"/>
      <c r="H57" s="35"/>
      <c r="I57" s="35"/>
      <c r="J57" s="35"/>
      <c r="K57" s="35"/>
      <c r="L57" s="35"/>
      <c r="M57" s="45"/>
      <c r="N57" s="2">
        <f t="shared" si="6"/>
        <v>0</v>
      </c>
      <c r="P57" s="70"/>
      <c r="Q57" s="104"/>
    </row>
    <row r="58" spans="1:19" x14ac:dyDescent="0.25">
      <c r="A58" s="67" t="s">
        <v>217</v>
      </c>
      <c r="B58" s="67"/>
      <c r="C58" s="67"/>
      <c r="D58" s="266"/>
      <c r="E58" s="34"/>
      <c r="F58" s="35"/>
      <c r="G58" s="35"/>
      <c r="H58" s="35"/>
      <c r="I58" s="35"/>
      <c r="J58" s="35"/>
      <c r="K58" s="35"/>
      <c r="L58" s="35"/>
      <c r="M58" s="45"/>
      <c r="N58" s="2">
        <f t="shared" si="6"/>
        <v>0</v>
      </c>
      <c r="P58" s="70"/>
      <c r="Q58" s="104"/>
    </row>
    <row r="59" spans="1:19" x14ac:dyDescent="0.25">
      <c r="A59" s="67" t="s">
        <v>70</v>
      </c>
      <c r="B59" s="67"/>
      <c r="C59" s="67"/>
      <c r="D59" s="266"/>
      <c r="E59" s="34"/>
      <c r="F59" s="35"/>
      <c r="G59" s="35"/>
      <c r="H59" s="35"/>
      <c r="I59" s="35"/>
      <c r="J59" s="35"/>
      <c r="K59" s="35"/>
      <c r="L59" s="35"/>
      <c r="M59" s="45"/>
      <c r="N59" s="2">
        <f t="shared" si="6"/>
        <v>0</v>
      </c>
      <c r="P59" s="70"/>
      <c r="Q59" s="104"/>
    </row>
    <row r="60" spans="1:19" x14ac:dyDescent="0.25">
      <c r="A60" s="67" t="s">
        <v>90</v>
      </c>
      <c r="B60" s="67"/>
      <c r="C60" s="35"/>
      <c r="D60" s="266"/>
      <c r="E60" s="34"/>
      <c r="F60" s="35"/>
      <c r="G60" s="35"/>
      <c r="H60" s="35"/>
      <c r="I60" s="35"/>
      <c r="J60" s="35"/>
      <c r="K60" s="35"/>
      <c r="L60" s="35"/>
      <c r="M60" s="45"/>
      <c r="N60" s="2">
        <f t="shared" si="6"/>
        <v>0</v>
      </c>
      <c r="P60" s="70"/>
      <c r="Q60" s="104"/>
    </row>
    <row r="61" spans="1:19" x14ac:dyDescent="0.25">
      <c r="A61" s="67" t="s">
        <v>64</v>
      </c>
      <c r="B61" s="67"/>
      <c r="C61" s="67"/>
      <c r="D61" s="266"/>
      <c r="E61" s="34"/>
      <c r="F61" s="35"/>
      <c r="G61" s="35"/>
      <c r="H61" s="35"/>
      <c r="I61" s="35"/>
      <c r="J61" s="35"/>
      <c r="K61" s="35"/>
      <c r="L61" s="35"/>
      <c r="M61" s="45"/>
      <c r="N61" s="2">
        <f t="shared" si="6"/>
        <v>0</v>
      </c>
      <c r="P61" s="70"/>
      <c r="Q61" s="104"/>
    </row>
    <row r="62" spans="1:19" x14ac:dyDescent="0.25">
      <c r="A62" s="67" t="s">
        <v>218</v>
      </c>
      <c r="B62" s="67"/>
      <c r="C62" s="67"/>
      <c r="D62" s="266"/>
      <c r="E62" s="34"/>
      <c r="F62" s="35"/>
      <c r="G62" s="35"/>
      <c r="H62" s="35"/>
      <c r="I62" s="35"/>
      <c r="J62" s="35"/>
      <c r="K62" s="35"/>
      <c r="L62" s="35"/>
      <c r="M62" s="45"/>
      <c r="N62" s="2">
        <f t="shared" si="6"/>
        <v>0</v>
      </c>
      <c r="P62" s="70"/>
      <c r="Q62" s="104"/>
    </row>
    <row r="63" spans="1:19" x14ac:dyDescent="0.25">
      <c r="A63" s="67" t="s">
        <v>219</v>
      </c>
      <c r="B63" s="67"/>
      <c r="C63" s="67"/>
      <c r="D63" s="266"/>
      <c r="E63" s="34"/>
      <c r="F63" s="35"/>
      <c r="G63" s="35"/>
      <c r="H63" s="35"/>
      <c r="I63" s="35"/>
      <c r="J63" s="35"/>
      <c r="K63" s="35"/>
      <c r="L63" s="35"/>
      <c r="M63" s="45"/>
      <c r="N63" s="2">
        <f t="shared" si="6"/>
        <v>0</v>
      </c>
      <c r="P63" s="70"/>
      <c r="Q63" s="104"/>
    </row>
    <row r="64" spans="1:19" x14ac:dyDescent="0.25">
      <c r="A64" s="242"/>
      <c r="B64" s="242"/>
      <c r="C64" s="242"/>
      <c r="D64" s="266"/>
      <c r="E64" s="34"/>
      <c r="F64" s="35"/>
      <c r="G64" s="35"/>
      <c r="H64" s="35"/>
      <c r="I64" s="35"/>
      <c r="J64" s="35"/>
      <c r="K64" s="35"/>
      <c r="L64" s="35"/>
      <c r="M64" s="45"/>
      <c r="P64" s="70"/>
      <c r="Q64" s="104"/>
    </row>
    <row r="65" spans="1:17" x14ac:dyDescent="0.25">
      <c r="A65" s="242"/>
      <c r="B65" s="242"/>
      <c r="C65" s="242" t="s">
        <v>224</v>
      </c>
      <c r="D65" s="254">
        <f>SUM(D36:D64)</f>
        <v>0</v>
      </c>
      <c r="E65" s="34"/>
      <c r="F65" s="254">
        <f>SUM(F36:F64)</f>
        <v>0</v>
      </c>
      <c r="G65" s="35"/>
      <c r="H65" s="254">
        <f>SUM(H36:H64)</f>
        <v>0</v>
      </c>
      <c r="I65" s="35"/>
      <c r="J65" s="254">
        <f>SUM(J36:J64)</f>
        <v>0</v>
      </c>
      <c r="K65" s="35"/>
      <c r="L65" s="254">
        <f>SUM(L36:L64)</f>
        <v>0</v>
      </c>
      <c r="M65" s="45"/>
      <c r="N65" s="254">
        <f>SUM(N36:N64)</f>
        <v>0</v>
      </c>
      <c r="P65" s="70"/>
      <c r="Q65" s="104"/>
    </row>
    <row r="66" spans="1:17" x14ac:dyDescent="0.25">
      <c r="A66" s="242"/>
      <c r="B66" s="242"/>
      <c r="C66" s="242"/>
      <c r="M66" s="45"/>
      <c r="N66" s="242"/>
      <c r="P66" s="70"/>
      <c r="Q66" s="104"/>
    </row>
    <row r="67" spans="1:17" x14ac:dyDescent="0.25">
      <c r="A67" s="67" t="s">
        <v>192</v>
      </c>
      <c r="B67" s="67"/>
      <c r="C67" s="67"/>
      <c r="D67" s="266">
        <f>'Exh G depreciation'!G26</f>
        <v>0</v>
      </c>
      <c r="E67" s="34"/>
      <c r="F67" s="266"/>
      <c r="G67" s="35"/>
      <c r="H67" s="266"/>
      <c r="I67" s="35"/>
      <c r="J67" s="266"/>
      <c r="K67" s="35"/>
      <c r="L67" s="266"/>
      <c r="M67" s="45"/>
      <c r="N67" s="2">
        <f t="shared" ref="N67" si="7">D67-SUM(F67:L67)</f>
        <v>0</v>
      </c>
      <c r="P67" s="70"/>
      <c r="Q67" s="104"/>
    </row>
    <row r="68" spans="1:17" x14ac:dyDescent="0.25">
      <c r="D68" s="266"/>
      <c r="E68" s="34"/>
      <c r="F68" s="266"/>
      <c r="G68" s="35"/>
      <c r="H68" s="266"/>
      <c r="I68" s="35"/>
      <c r="J68" s="266"/>
      <c r="K68" s="35"/>
      <c r="L68" s="266"/>
      <c r="M68" s="37"/>
      <c r="N68" s="37"/>
      <c r="O68" s="37"/>
      <c r="P68" s="70"/>
    </row>
    <row r="69" spans="1:17" x14ac:dyDescent="0.25">
      <c r="B69" s="2" t="s">
        <v>363</v>
      </c>
      <c r="D69" s="302">
        <f>SUM(D64:D68)</f>
        <v>0</v>
      </c>
      <c r="E69" s="56"/>
      <c r="F69" s="302">
        <f>SUM(F64:F68)</f>
        <v>0</v>
      </c>
      <c r="G69" s="56"/>
      <c r="H69" s="302">
        <f>SUM(H64:H68)</f>
        <v>0</v>
      </c>
      <c r="I69" s="56"/>
      <c r="J69" s="302">
        <f>SUM(J64:J68)</f>
        <v>0</v>
      </c>
      <c r="K69" s="56"/>
      <c r="L69" s="302">
        <f>SUM(L64:L68)</f>
        <v>0</v>
      </c>
      <c r="M69" s="56"/>
      <c r="N69" s="302">
        <f>SUM(N65:N68)</f>
        <v>0</v>
      </c>
      <c r="O69" s="37"/>
      <c r="P69" s="2" t="s">
        <v>414</v>
      </c>
    </row>
    <row r="70" spans="1:17" x14ac:dyDescent="0.25">
      <c r="D70" s="56"/>
      <c r="E70" s="56"/>
      <c r="F70" s="56"/>
      <c r="G70" s="56"/>
      <c r="H70" s="56"/>
      <c r="I70" s="56"/>
      <c r="J70" s="56"/>
      <c r="K70" s="56"/>
      <c r="L70" s="56"/>
      <c r="M70" s="56"/>
      <c r="N70" s="56"/>
      <c r="O70" s="37"/>
      <c r="P70" s="37"/>
      <c r="Q70" s="46"/>
    </row>
    <row r="71" spans="1:17" x14ac:dyDescent="0.25">
      <c r="A71" s="303" t="s">
        <v>357</v>
      </c>
      <c r="D71" s="58"/>
      <c r="E71" s="58"/>
      <c r="N71" s="37">
        <f>D69-SUM(F69:L69)</f>
        <v>0</v>
      </c>
      <c r="P71" s="46" t="s">
        <v>151</v>
      </c>
    </row>
    <row r="72" spans="1:17" x14ac:dyDescent="0.25">
      <c r="A72" s="2" t="s">
        <v>358</v>
      </c>
      <c r="P72" s="70"/>
    </row>
    <row r="73" spans="1:17" x14ac:dyDescent="0.25">
      <c r="B73" s="2" t="s">
        <v>359</v>
      </c>
      <c r="N73" s="2">
        <f t="shared" ref="N73:N79" si="8">D73-SUM(F73:L73)</f>
        <v>0</v>
      </c>
      <c r="P73" s="70" t="e">
        <f t="shared" ref="P73:P74" si="9">ROUND(N73/D73,2)</f>
        <v>#DIV/0!</v>
      </c>
    </row>
    <row r="74" spans="1:17" x14ac:dyDescent="0.25">
      <c r="B74" s="2" t="s">
        <v>360</v>
      </c>
      <c r="N74" s="2">
        <f t="shared" si="8"/>
        <v>0</v>
      </c>
      <c r="P74" s="70" t="e">
        <f t="shared" si="9"/>
        <v>#DIV/0!</v>
      </c>
    </row>
    <row r="75" spans="1:17" x14ac:dyDescent="0.25">
      <c r="P75" s="70"/>
    </row>
    <row r="76" spans="1:17" x14ac:dyDescent="0.25">
      <c r="C76" s="2" t="s">
        <v>123</v>
      </c>
      <c r="N76" s="132">
        <f>SUM(N73:N75)</f>
        <v>0</v>
      </c>
      <c r="P76" s="70"/>
    </row>
    <row r="77" spans="1:17" x14ac:dyDescent="0.25">
      <c r="A77" s="266" t="s">
        <v>122</v>
      </c>
      <c r="N77" s="2">
        <f t="shared" si="8"/>
        <v>0</v>
      </c>
      <c r="P77" s="70"/>
    </row>
    <row r="78" spans="1:17" x14ac:dyDescent="0.25">
      <c r="A78" s="2" t="s">
        <v>305</v>
      </c>
      <c r="N78" s="2">
        <f t="shared" si="8"/>
        <v>0</v>
      </c>
      <c r="P78" s="70"/>
    </row>
    <row r="79" spans="1:17" x14ac:dyDescent="0.25">
      <c r="A79" s="2" t="s">
        <v>90</v>
      </c>
      <c r="N79" s="2">
        <f t="shared" si="8"/>
        <v>0</v>
      </c>
      <c r="P79" s="70"/>
    </row>
    <row r="80" spans="1:17" x14ac:dyDescent="0.25">
      <c r="F80" s="2"/>
      <c r="H80" s="2"/>
      <c r="J80" s="2"/>
      <c r="L80" s="2"/>
      <c r="P80" s="70"/>
    </row>
    <row r="81" spans="1:16" x14ac:dyDescent="0.25">
      <c r="B81" s="37" t="s">
        <v>362</v>
      </c>
      <c r="D81" s="302">
        <f>SUM(D73:D80)</f>
        <v>0</v>
      </c>
      <c r="E81" s="58"/>
      <c r="F81" s="302">
        <f>SUM(F73:F80)</f>
        <v>0</v>
      </c>
      <c r="H81" s="302">
        <f>SUM(H73:H80)</f>
        <v>0</v>
      </c>
      <c r="J81" s="302">
        <f>SUM(J73:J80)</f>
        <v>0</v>
      </c>
      <c r="L81" s="302">
        <f>SUM(L73:L80)</f>
        <v>0</v>
      </c>
      <c r="N81" s="302">
        <f>SUM(N76:N80)</f>
        <v>0</v>
      </c>
      <c r="P81" s="2" t="s">
        <v>414</v>
      </c>
    </row>
    <row r="82" spans="1:16" x14ac:dyDescent="0.25">
      <c r="D82" s="58"/>
      <c r="E82" s="58"/>
      <c r="F82" s="58"/>
      <c r="H82" s="58"/>
      <c r="J82" s="58"/>
      <c r="L82" s="58"/>
      <c r="N82" s="58"/>
      <c r="P82" s="70"/>
    </row>
    <row r="83" spans="1:16" ht="15.75" thickBot="1" x14ac:dyDescent="0.3">
      <c r="A83" s="2" t="s">
        <v>301</v>
      </c>
      <c r="D83" s="128">
        <f>D69+D81</f>
        <v>0</v>
      </c>
      <c r="E83" s="58"/>
      <c r="F83" s="128">
        <f>F69+F81</f>
        <v>0</v>
      </c>
      <c r="H83" s="128">
        <f>H69+H81</f>
        <v>0</v>
      </c>
      <c r="J83" s="128">
        <f>J69+J81</f>
        <v>0</v>
      </c>
      <c r="L83" s="128">
        <f>L69+L81</f>
        <v>0</v>
      </c>
      <c r="N83" s="128">
        <f>N69+N81</f>
        <v>0</v>
      </c>
    </row>
    <row r="84" spans="1:16" ht="15.75" thickTop="1" x14ac:dyDescent="0.25">
      <c r="D84" s="58"/>
      <c r="E84" s="58"/>
      <c r="P84" s="70"/>
    </row>
    <row r="85" spans="1:16" x14ac:dyDescent="0.25">
      <c r="D85" s="58" t="s">
        <v>319</v>
      </c>
      <c r="E85" s="58"/>
      <c r="N85" s="37">
        <f>D83-SUM(F83:L83)</f>
        <v>0</v>
      </c>
      <c r="P85" s="46" t="s">
        <v>151</v>
      </c>
    </row>
    <row r="86" spans="1:16" x14ac:dyDescent="0.25">
      <c r="D86" s="58"/>
      <c r="E86" s="58"/>
      <c r="J86" s="45"/>
      <c r="K86" s="45"/>
      <c r="L86" s="45"/>
      <c r="M86" s="45"/>
      <c r="N86" s="62"/>
      <c r="O86" s="37"/>
      <c r="P86" s="241"/>
    </row>
    <row r="87" spans="1:16" ht="117.6" customHeight="1" x14ac:dyDescent="0.25">
      <c r="C87" s="374" t="s">
        <v>361</v>
      </c>
      <c r="D87" s="375"/>
      <c r="E87" s="375"/>
      <c r="F87" s="375"/>
      <c r="G87" s="375"/>
      <c r="H87" s="375"/>
      <c r="I87" s="375"/>
      <c r="J87" s="375"/>
      <c r="K87" s="375"/>
      <c r="L87" s="375"/>
      <c r="M87" s="375"/>
      <c r="N87" s="376"/>
      <c r="O87" s="37"/>
      <c r="P87" s="241"/>
    </row>
    <row r="88" spans="1:16" x14ac:dyDescent="0.25">
      <c r="D88" s="58"/>
      <c r="E88" s="58"/>
      <c r="P88" s="70"/>
    </row>
    <row r="89" spans="1:16" ht="54.6" customHeight="1" x14ac:dyDescent="0.25">
      <c r="A89" s="134" t="s">
        <v>54</v>
      </c>
      <c r="B89" s="134"/>
      <c r="C89" s="377" t="s">
        <v>427</v>
      </c>
      <c r="D89" s="377"/>
      <c r="E89" s="377"/>
      <c r="F89" s="377"/>
      <c r="G89" s="377"/>
      <c r="H89" s="377"/>
      <c r="I89" s="377"/>
      <c r="J89" s="377"/>
      <c r="K89" s="377"/>
      <c r="L89" s="377"/>
      <c r="M89" s="377"/>
      <c r="N89" s="377"/>
      <c r="O89" s="37"/>
      <c r="P89" s="241"/>
    </row>
    <row r="90" spans="1:16" x14ac:dyDescent="0.25">
      <c r="A90" s="40"/>
      <c r="B90" s="55"/>
      <c r="C90" s="5"/>
      <c r="D90" s="5"/>
      <c r="E90" s="14"/>
      <c r="F90" s="14"/>
      <c r="G90" s="14"/>
      <c r="H90" s="14"/>
      <c r="I90" s="14"/>
      <c r="J90" s="14"/>
      <c r="K90" s="14"/>
      <c r="L90" s="14"/>
      <c r="M90" s="6"/>
      <c r="N90" s="6"/>
    </row>
    <row r="91" spans="1:16" x14ac:dyDescent="0.25">
      <c r="B91" s="61"/>
      <c r="C91" s="267" t="s">
        <v>297</v>
      </c>
      <c r="D91" s="267"/>
      <c r="E91" s="267"/>
      <c r="F91" s="267"/>
      <c r="G91" s="267"/>
      <c r="H91" s="267"/>
      <c r="I91" s="267"/>
      <c r="J91" s="267"/>
      <c r="K91" s="267"/>
      <c r="L91" s="267"/>
      <c r="M91" s="267"/>
      <c r="N91" s="267"/>
    </row>
    <row r="92" spans="1:16" x14ac:dyDescent="0.25">
      <c r="B92" s="61"/>
      <c r="C92" s="5"/>
      <c r="D92" s="5"/>
      <c r="E92" s="14"/>
      <c r="F92" s="14"/>
      <c r="G92" s="14"/>
      <c r="H92" s="14"/>
      <c r="I92" s="14"/>
      <c r="J92" s="14"/>
      <c r="K92" s="14"/>
      <c r="L92" s="14"/>
      <c r="M92" s="6"/>
      <c r="N92" s="6"/>
    </row>
    <row r="93" spans="1:16" ht="27.6" customHeight="1" x14ac:dyDescent="0.25">
      <c r="B93" s="60"/>
      <c r="C93" s="377" t="s">
        <v>308</v>
      </c>
      <c r="D93" s="377"/>
      <c r="E93" s="377"/>
      <c r="F93" s="377"/>
      <c r="G93" s="377"/>
      <c r="H93" s="377"/>
      <c r="I93" s="377"/>
      <c r="J93" s="377"/>
      <c r="K93" s="377"/>
      <c r="L93" s="377"/>
      <c r="M93" s="377"/>
      <c r="N93" s="377"/>
    </row>
    <row r="94" spans="1:16" x14ac:dyDescent="0.25">
      <c r="C94" s="27"/>
      <c r="D94" s="27"/>
      <c r="E94" s="113"/>
      <c r="F94" s="113"/>
      <c r="G94" s="113"/>
      <c r="H94" s="113"/>
      <c r="I94" s="113"/>
      <c r="J94" s="113"/>
      <c r="K94" s="113"/>
      <c r="L94" s="113"/>
      <c r="M94" s="113"/>
      <c r="N94" s="113"/>
    </row>
    <row r="95" spans="1:16" ht="28.15" customHeight="1" x14ac:dyDescent="0.25">
      <c r="C95" s="27" t="s">
        <v>242</v>
      </c>
      <c r="D95" s="27"/>
      <c r="E95" s="27"/>
      <c r="F95" s="27"/>
      <c r="G95" s="27"/>
      <c r="H95" s="27"/>
      <c r="I95" s="27"/>
      <c r="J95" s="27"/>
      <c r="K95" s="27"/>
      <c r="L95" s="27"/>
      <c r="M95" s="27"/>
      <c r="N95" s="27"/>
    </row>
    <row r="96" spans="1:16" x14ac:dyDescent="0.25">
      <c r="C96" s="27"/>
      <c r="D96" s="27"/>
      <c r="E96" s="113"/>
      <c r="F96" s="113"/>
      <c r="G96" s="113"/>
      <c r="H96" s="113"/>
      <c r="I96" s="113"/>
      <c r="J96" s="113"/>
      <c r="K96" s="113"/>
      <c r="L96" s="113"/>
      <c r="M96" s="113"/>
      <c r="N96" s="113"/>
    </row>
    <row r="97" spans="3:14" ht="28.15" customHeight="1" x14ac:dyDescent="0.25">
      <c r="C97" s="377" t="s">
        <v>310</v>
      </c>
      <c r="D97" s="377"/>
      <c r="E97" s="377"/>
      <c r="F97" s="377"/>
      <c r="G97" s="377"/>
      <c r="H97" s="377"/>
      <c r="I97" s="377"/>
      <c r="J97" s="377"/>
      <c r="K97" s="377"/>
      <c r="L97" s="377"/>
      <c r="M97" s="377"/>
      <c r="N97" s="377"/>
    </row>
    <row r="98" spans="3:14" x14ac:dyDescent="0.25">
      <c r="C98" s="27"/>
      <c r="D98" s="27"/>
      <c r="E98" s="113"/>
      <c r="F98" s="113"/>
      <c r="G98" s="113"/>
      <c r="H98" s="113"/>
      <c r="I98" s="113"/>
      <c r="J98" s="113"/>
      <c r="K98" s="113"/>
      <c r="L98" s="113"/>
      <c r="M98" s="113"/>
      <c r="N98" s="113"/>
    </row>
    <row r="99" spans="3:14" ht="26.45" customHeight="1" x14ac:dyDescent="0.25">
      <c r="C99" s="27" t="s">
        <v>309</v>
      </c>
      <c r="D99" s="27"/>
      <c r="E99" s="27"/>
      <c r="F99" s="27"/>
      <c r="G99" s="27"/>
      <c r="H99" s="27"/>
      <c r="I99" s="27"/>
      <c r="J99" s="27"/>
      <c r="K99" s="27"/>
      <c r="L99" s="27"/>
      <c r="M99" s="27"/>
      <c r="N99" s="27"/>
    </row>
  </sheetData>
  <sheetProtection formatCells="0" insertRows="0" deleteRows="0"/>
  <protectedRanges>
    <protectedRange sqref="A3:C3" name="Range1"/>
    <protectedRange sqref="D5:E5" name="Range2"/>
    <protectedRange sqref="N5:O5" name="Range3"/>
    <protectedRange sqref="Q13" name="Range4"/>
    <protectedRange sqref="Q20" name="Range5"/>
    <protectedRange sqref="B12:C15 M12:M34 B18:C34 C16:C17" name="Range8"/>
    <protectedRange sqref="M38:M39 M52:M67" name="Range9"/>
    <protectedRange sqref="B16:B17" name="Range8_1"/>
  </protectedRanges>
  <customSheetViews>
    <customSheetView guid="{55322F06-EF2B-4EBF-91FC-6C830D0D22C9}" fitToPage="1" showRuler="0">
      <pane xSplit="2" ySplit="9" topLeftCell="C10" activePane="bottomRight" state="frozen"/>
      <selection pane="bottomRight" activeCell="K26" sqref="K26"/>
      <pageMargins left="0.5" right="0.5" top="0.75" bottom="0.5" header="0.5" footer="0.25"/>
      <pageSetup scale="94" fitToHeight="6" orientation="landscape" r:id="rId1"/>
      <headerFooter alignWithMargins="0">
        <oddFooter>&amp;LSchedule E-1&amp;C&amp;A&amp;RUpdated: &amp;D</oddFooter>
      </headerFooter>
    </customSheetView>
    <customSheetView guid="{EC77BDF0-E4AB-4C37-A286-B132C795CB0B}" fitToPage="1" showRuler="0">
      <pane xSplit="2" ySplit="9" topLeftCell="C10" activePane="bottomRight" state="frozen"/>
      <selection pane="bottomRight" activeCell="K26" sqref="K26"/>
      <pageMargins left="0.5" right="0.5" top="0.75" bottom="0.5" header="0.5" footer="0.25"/>
      <pageSetup scale="94" fitToHeight="6" orientation="landscape" r:id="rId2"/>
      <headerFooter alignWithMargins="0">
        <oddFooter>&amp;LSchedule E-1&amp;C&amp;A&amp;RUpdated: &amp;D</oddFooter>
      </headerFooter>
    </customSheetView>
    <customSheetView guid="{96FAF5F8-BD57-4EDE-AC8B-7E6854529246}" fitToPage="1" showRuler="0">
      <pane xSplit="3" ySplit="9" topLeftCell="D10" activePane="bottomRight" state="frozen"/>
      <selection pane="bottomRight" activeCell="C6" sqref="C6"/>
      <pageMargins left="0.5" right="0.5" top="0.75" bottom="0.5" header="0.5" footer="0.25"/>
      <pageSetup scale="94" fitToHeight="6" orientation="landscape" r:id="rId3"/>
      <headerFooter alignWithMargins="0">
        <oddFooter>&amp;LSchedule E-1&amp;C&amp;A&amp;RUpdated: &amp;D</oddFooter>
      </headerFooter>
    </customSheetView>
  </customSheetViews>
  <mergeCells count="4">
    <mergeCell ref="C87:N87"/>
    <mergeCell ref="C89:N89"/>
    <mergeCell ref="C93:N93"/>
    <mergeCell ref="C97:N97"/>
  </mergeCells>
  <phoneticPr fontId="7" type="noConversion"/>
  <printOptions horizontalCentered="1" headings="1"/>
  <pageMargins left="0.5" right="0.5" top="1" bottom="0.5" header="0.5" footer="0.25"/>
  <pageSetup scale="57" fitToHeight="6" orientation="portrait" r:id="rId4"/>
  <headerFooter alignWithMargins="0">
    <oddFooter>&amp;L&amp;F&amp;C&amp;A&amp;RUpdated: &amp;D</oddFooter>
  </headerFooter>
  <ignoredErrors>
    <ignoredError sqref="N14:N15 P12:P15 N20:N21 P20:P21" emptyCellReferenc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96"/>
  <sheetViews>
    <sheetView zoomScaleNormal="100" workbookViewId="0">
      <pane ySplit="8" topLeftCell="A53" activePane="bottomLeft" state="frozen"/>
      <selection activeCell="A40" sqref="A40:Q40"/>
      <selection pane="bottomLeft" activeCell="C87" sqref="C87"/>
    </sheetView>
  </sheetViews>
  <sheetFormatPr defaultColWidth="9.140625" defaultRowHeight="15" x14ac:dyDescent="0.25"/>
  <cols>
    <col min="1" max="1" width="2.7109375" style="2" customWidth="1"/>
    <col min="2" max="2" width="9.42578125" style="2" customWidth="1"/>
    <col min="3" max="3" width="30.140625" style="2" customWidth="1"/>
    <col min="4" max="4" width="12.7109375" style="2" customWidth="1"/>
    <col min="5" max="5" width="1.7109375" style="2" customWidth="1"/>
    <col min="6" max="6" width="12.7109375" style="55" customWidth="1"/>
    <col min="7" max="7" width="1.7109375" style="2" customWidth="1"/>
    <col min="8" max="8" width="12.7109375" style="55" customWidth="1"/>
    <col min="9" max="9" width="2.140625" style="55" customWidth="1"/>
    <col min="10" max="10" width="12.7109375" style="55" customWidth="1"/>
    <col min="11" max="11" width="1.7109375" style="2" customWidth="1"/>
    <col min="12" max="12" width="12.7109375" style="55" customWidth="1"/>
    <col min="13" max="13" width="1.7109375" style="2" customWidth="1"/>
    <col min="14" max="14" width="12.7109375" style="2" customWidth="1"/>
    <col min="15" max="15" width="1.7109375" style="2" customWidth="1"/>
    <col min="16" max="16" width="12.7109375" style="125" customWidth="1"/>
    <col min="17" max="17" width="1" style="125" customWidth="1"/>
    <col min="18" max="18" width="21.28515625" style="59" customWidth="1"/>
    <col min="19" max="16384" width="9.140625" style="2"/>
  </cols>
  <sheetData>
    <row r="1" spans="1:18" s="29" customFormat="1" ht="18.75" x14ac:dyDescent="0.3">
      <c r="A1" s="91" t="str">
        <f>Entity</f>
        <v>Name of Tribe</v>
      </c>
      <c r="B1" s="39"/>
      <c r="C1" s="39"/>
      <c r="D1" s="39"/>
      <c r="E1" s="39"/>
      <c r="F1" s="69"/>
      <c r="G1" s="39"/>
      <c r="H1" s="69"/>
      <c r="I1" s="69"/>
      <c r="J1" s="69"/>
      <c r="K1" s="39"/>
      <c r="L1" s="69"/>
      <c r="M1" s="39"/>
      <c r="N1" s="39"/>
      <c r="O1" s="39"/>
      <c r="P1" s="118" t="s">
        <v>115</v>
      </c>
      <c r="Q1" s="119"/>
      <c r="R1" s="116"/>
    </row>
    <row r="2" spans="1:18" s="29" customFormat="1" ht="18.75" x14ac:dyDescent="0.3">
      <c r="A2" s="91" t="s">
        <v>0</v>
      </c>
      <c r="B2" s="39"/>
      <c r="C2" s="39"/>
      <c r="D2" s="39"/>
      <c r="E2" s="39"/>
      <c r="F2" s="69"/>
      <c r="G2" s="39"/>
      <c r="H2" s="69"/>
      <c r="I2" s="69"/>
      <c r="J2" s="69"/>
      <c r="K2" s="39"/>
      <c r="L2" s="69"/>
      <c r="M2" s="39"/>
      <c r="N2" s="39"/>
      <c r="O2" s="39"/>
      <c r="P2" s="117"/>
      <c r="Q2" s="119"/>
      <c r="R2" s="116"/>
    </row>
    <row r="3" spans="1:18" s="29" customFormat="1" ht="18.75" x14ac:dyDescent="0.3">
      <c r="A3" s="378" t="str">
        <f>'start here-do not delete'!D30</f>
        <v>FY 2024</v>
      </c>
      <c r="B3" s="378"/>
      <c r="C3" s="91" t="s">
        <v>127</v>
      </c>
      <c r="D3" s="39"/>
      <c r="E3" s="39"/>
      <c r="F3" s="69"/>
      <c r="G3" s="39"/>
      <c r="H3" s="69"/>
      <c r="I3" s="69"/>
      <c r="J3" s="69"/>
      <c r="K3" s="39"/>
      <c r="L3" s="69"/>
      <c r="M3" s="39"/>
      <c r="N3" s="39"/>
      <c r="O3" s="39"/>
      <c r="P3" s="117"/>
      <c r="Q3" s="119"/>
      <c r="R3" s="116"/>
    </row>
    <row r="4" spans="1:18" s="120" customFormat="1" ht="15.75" x14ac:dyDescent="0.25">
      <c r="D4" s="30" t="str">
        <f>A3</f>
        <v>FY 2024</v>
      </c>
      <c r="E4" s="30"/>
      <c r="F4" s="31"/>
      <c r="G4" s="31"/>
      <c r="H4" s="30" t="s">
        <v>30</v>
      </c>
      <c r="I4" s="30"/>
      <c r="J4" s="122" t="s">
        <v>161</v>
      </c>
      <c r="K4" s="30"/>
      <c r="L4" s="30" t="s">
        <v>121</v>
      </c>
      <c r="M4" s="30"/>
      <c r="N4" s="30" t="s">
        <v>55</v>
      </c>
      <c r="O4" s="30"/>
      <c r="P4" s="121"/>
      <c r="Q4" s="121"/>
      <c r="R4" s="30"/>
    </row>
    <row r="5" spans="1:18" s="120" customFormat="1" ht="15.75" x14ac:dyDescent="0.25">
      <c r="D5" s="30" t="s">
        <v>225</v>
      </c>
      <c r="E5" s="30"/>
      <c r="F5" s="30"/>
      <c r="G5" s="30"/>
      <c r="H5" s="30" t="s">
        <v>34</v>
      </c>
      <c r="I5" s="30"/>
      <c r="J5" s="122" t="s">
        <v>162</v>
      </c>
      <c r="K5" s="30"/>
      <c r="L5" s="30" t="s">
        <v>92</v>
      </c>
      <c r="M5" s="30"/>
      <c r="N5" s="30" t="str">
        <f>A3</f>
        <v>FY 2024</v>
      </c>
      <c r="O5" s="30"/>
      <c r="P5" s="121" t="s">
        <v>84</v>
      </c>
      <c r="Q5" s="121"/>
      <c r="R5" s="30"/>
    </row>
    <row r="6" spans="1:18" s="120" customFormat="1" ht="15.75" x14ac:dyDescent="0.25">
      <c r="D6" s="32" t="s">
        <v>1</v>
      </c>
      <c r="E6" s="32"/>
      <c r="F6" s="30" t="s">
        <v>33</v>
      </c>
      <c r="G6" s="30"/>
      <c r="H6" s="32" t="s">
        <v>1</v>
      </c>
      <c r="I6" s="32"/>
      <c r="J6" s="190" t="s">
        <v>163</v>
      </c>
      <c r="K6" s="32"/>
      <c r="L6" s="32" t="s">
        <v>152</v>
      </c>
      <c r="M6" s="32"/>
      <c r="N6" s="30" t="s">
        <v>1</v>
      </c>
      <c r="O6" s="32"/>
      <c r="P6" s="121" t="s">
        <v>85</v>
      </c>
      <c r="Q6" s="121"/>
      <c r="R6" s="30"/>
    </row>
    <row r="7" spans="1:18" s="120" customFormat="1" ht="16.5" thickBot="1" x14ac:dyDescent="0.3">
      <c r="A7" s="123" t="s">
        <v>56</v>
      </c>
      <c r="B7" s="123"/>
      <c r="C7" s="123"/>
      <c r="D7" s="33" t="s">
        <v>5</v>
      </c>
      <c r="E7" s="33"/>
      <c r="F7" s="33"/>
      <c r="G7" s="33"/>
      <c r="H7" s="191" t="s">
        <v>311</v>
      </c>
      <c r="I7" s="191"/>
      <c r="J7" s="33" t="s">
        <v>203</v>
      </c>
      <c r="K7" s="33"/>
      <c r="L7" s="33" t="s">
        <v>203</v>
      </c>
      <c r="M7" s="33"/>
      <c r="N7" s="33" t="s">
        <v>8</v>
      </c>
      <c r="O7" s="33"/>
      <c r="P7" s="124" t="s">
        <v>86</v>
      </c>
      <c r="Q7" s="124"/>
      <c r="R7" s="33" t="s">
        <v>57</v>
      </c>
    </row>
    <row r="8" spans="1:18" x14ac:dyDescent="0.25">
      <c r="F8" s="133" t="s">
        <v>26</v>
      </c>
      <c r="G8" s="71"/>
      <c r="H8" s="133" t="s">
        <v>27</v>
      </c>
      <c r="I8" s="133"/>
      <c r="J8" s="133" t="s">
        <v>53</v>
      </c>
      <c r="K8" s="72"/>
      <c r="L8" s="133" t="s">
        <v>82</v>
      </c>
    </row>
    <row r="9" spans="1:18" x14ac:dyDescent="0.25">
      <c r="A9" s="2" t="s">
        <v>190</v>
      </c>
    </row>
    <row r="10" spans="1:18" x14ac:dyDescent="0.25">
      <c r="A10" s="40" t="s">
        <v>220</v>
      </c>
      <c r="C10" s="58"/>
      <c r="G10" s="55"/>
      <c r="K10" s="55"/>
      <c r="M10" s="55"/>
      <c r="P10" s="2"/>
      <c r="Q10" s="70"/>
    </row>
    <row r="11" spans="1:18" x14ac:dyDescent="0.25">
      <c r="A11" s="40"/>
      <c r="B11" s="2" t="s">
        <v>58</v>
      </c>
      <c r="D11" s="35"/>
      <c r="E11" s="34"/>
      <c r="F11" s="35"/>
      <c r="G11" s="35"/>
      <c r="H11" s="35"/>
      <c r="I11" s="35"/>
      <c r="J11" s="35"/>
      <c r="K11" s="35"/>
      <c r="L11" s="35"/>
      <c r="M11" s="55"/>
      <c r="N11" s="2">
        <f t="shared" ref="N11:N30" si="0">D11-SUM(F11:L11)</f>
        <v>0</v>
      </c>
      <c r="P11" s="70" t="e">
        <f>ROUND(N11/D11,2)</f>
        <v>#DIV/0!</v>
      </c>
      <c r="Q11" s="70"/>
    </row>
    <row r="12" spans="1:18" x14ac:dyDescent="0.25">
      <c r="A12" s="40"/>
      <c r="B12" s="2" t="s">
        <v>59</v>
      </c>
      <c r="D12" s="35"/>
      <c r="E12" s="34"/>
      <c r="F12" s="35"/>
      <c r="G12" s="35"/>
      <c r="H12" s="35"/>
      <c r="I12" s="35"/>
      <c r="J12" s="35"/>
      <c r="K12" s="35"/>
      <c r="L12" s="35"/>
      <c r="M12" s="55"/>
      <c r="N12" s="2">
        <f t="shared" si="0"/>
        <v>0</v>
      </c>
      <c r="P12" s="70" t="e">
        <f t="shared" ref="P12:P14" si="1">ROUND(N12/D12,2)</f>
        <v>#DIV/0!</v>
      </c>
      <c r="Q12" s="70"/>
    </row>
    <row r="13" spans="1:18" x14ac:dyDescent="0.25">
      <c r="A13" s="40"/>
      <c r="B13" s="2" t="s">
        <v>60</v>
      </c>
      <c r="D13" s="35"/>
      <c r="E13" s="34"/>
      <c r="F13" s="35"/>
      <c r="G13" s="35"/>
      <c r="H13" s="35"/>
      <c r="I13" s="35"/>
      <c r="J13" s="35"/>
      <c r="K13" s="35"/>
      <c r="L13" s="35"/>
      <c r="M13" s="55"/>
      <c r="N13" s="2">
        <f t="shared" si="0"/>
        <v>0</v>
      </c>
      <c r="P13" s="70" t="e">
        <f t="shared" si="1"/>
        <v>#DIV/0!</v>
      </c>
      <c r="Q13" s="70"/>
    </row>
    <row r="14" spans="1:18" x14ac:dyDescent="0.25">
      <c r="A14" s="40"/>
      <c r="B14" s="2" t="s">
        <v>61</v>
      </c>
      <c r="D14" s="35"/>
      <c r="E14" s="34"/>
      <c r="F14" s="35"/>
      <c r="G14" s="35"/>
      <c r="H14" s="35"/>
      <c r="I14" s="35"/>
      <c r="J14" s="35"/>
      <c r="K14" s="35"/>
      <c r="L14" s="35"/>
      <c r="M14" s="55"/>
      <c r="N14" s="2">
        <f t="shared" si="0"/>
        <v>0</v>
      </c>
      <c r="P14" s="70" t="e">
        <f t="shared" si="1"/>
        <v>#DIV/0!</v>
      </c>
      <c r="Q14" s="70"/>
    </row>
    <row r="15" spans="1:18" x14ac:dyDescent="0.25">
      <c r="A15" s="40"/>
      <c r="D15" s="35"/>
      <c r="E15" s="34"/>
      <c r="F15" s="35"/>
      <c r="G15" s="35"/>
      <c r="H15" s="35"/>
      <c r="I15" s="35"/>
      <c r="J15" s="35"/>
      <c r="K15" s="35"/>
      <c r="L15" s="35"/>
      <c r="M15" s="55"/>
      <c r="P15" s="70"/>
      <c r="Q15" s="70"/>
    </row>
    <row r="16" spans="1:18" x14ac:dyDescent="0.25">
      <c r="A16" s="40"/>
      <c r="C16" s="2" t="s">
        <v>224</v>
      </c>
      <c r="D16" s="35"/>
      <c r="E16" s="34"/>
      <c r="F16" s="35"/>
      <c r="G16" s="35"/>
      <c r="H16" s="35"/>
      <c r="I16" s="35"/>
      <c r="J16" s="35"/>
      <c r="K16" s="35"/>
      <c r="L16" s="35"/>
      <c r="M16" s="55"/>
      <c r="N16" s="132">
        <f>SUM(N11:N15)</f>
        <v>0</v>
      </c>
      <c r="P16" s="70"/>
      <c r="Q16" s="70"/>
    </row>
    <row r="17" spans="1:17" x14ac:dyDescent="0.25">
      <c r="A17" s="40" t="s">
        <v>221</v>
      </c>
      <c r="D17" s="35"/>
      <c r="E17" s="34"/>
      <c r="F17" s="35"/>
      <c r="G17" s="35"/>
      <c r="H17" s="35"/>
      <c r="I17" s="35"/>
      <c r="J17" s="35"/>
      <c r="K17" s="35"/>
      <c r="L17" s="35"/>
      <c r="M17" s="55"/>
      <c r="P17" s="70"/>
      <c r="Q17" s="70"/>
    </row>
    <row r="18" spans="1:17" x14ac:dyDescent="0.25">
      <c r="A18" s="40"/>
      <c r="B18" s="2" t="s">
        <v>91</v>
      </c>
      <c r="D18" s="35"/>
      <c r="E18" s="34"/>
      <c r="F18" s="35"/>
      <c r="G18" s="35"/>
      <c r="H18" s="35"/>
      <c r="I18" s="35"/>
      <c r="J18" s="35"/>
      <c r="K18" s="35"/>
      <c r="L18" s="35"/>
      <c r="M18" s="55"/>
      <c r="N18" s="2">
        <f t="shared" si="0"/>
        <v>0</v>
      </c>
      <c r="P18" s="70" t="e">
        <f t="shared" ref="P18:P19" si="2">ROUND(N18/D18,2)</f>
        <v>#DIV/0!</v>
      </c>
      <c r="Q18" s="70"/>
    </row>
    <row r="19" spans="1:17" x14ac:dyDescent="0.25">
      <c r="A19" s="40"/>
      <c r="B19" s="2" t="s">
        <v>293</v>
      </c>
      <c r="D19" s="35"/>
      <c r="E19" s="34"/>
      <c r="F19" s="35"/>
      <c r="G19" s="35"/>
      <c r="H19" s="35"/>
      <c r="I19" s="35"/>
      <c r="J19" s="35"/>
      <c r="K19" s="35"/>
      <c r="L19" s="35"/>
      <c r="M19" s="55"/>
      <c r="N19" s="2">
        <f t="shared" si="0"/>
        <v>0</v>
      </c>
      <c r="P19" s="70" t="e">
        <f t="shared" si="2"/>
        <v>#DIV/0!</v>
      </c>
      <c r="Q19" s="70"/>
    </row>
    <row r="20" spans="1:17" x14ac:dyDescent="0.25">
      <c r="A20" s="40"/>
      <c r="D20" s="35"/>
      <c r="E20" s="34"/>
      <c r="F20" s="35"/>
      <c r="G20" s="35"/>
      <c r="H20" s="35"/>
      <c r="I20" s="35"/>
      <c r="J20" s="35"/>
      <c r="K20" s="35"/>
      <c r="L20" s="35"/>
      <c r="M20" s="55"/>
      <c r="P20" s="70"/>
      <c r="Q20" s="70"/>
    </row>
    <row r="21" spans="1:17" x14ac:dyDescent="0.25">
      <c r="A21" s="40"/>
      <c r="C21" s="2" t="s">
        <v>224</v>
      </c>
      <c r="D21" s="35"/>
      <c r="E21" s="34"/>
      <c r="F21" s="35"/>
      <c r="G21" s="35"/>
      <c r="H21" s="35"/>
      <c r="I21" s="35"/>
      <c r="J21" s="35"/>
      <c r="K21" s="35"/>
      <c r="L21" s="35"/>
      <c r="M21" s="55"/>
      <c r="N21" s="132">
        <f>SUM(N18:N20)</f>
        <v>0</v>
      </c>
      <c r="P21" s="70"/>
      <c r="Q21" s="70"/>
    </row>
    <row r="22" spans="1:17" x14ac:dyDescent="0.25">
      <c r="A22" s="40" t="s">
        <v>222</v>
      </c>
      <c r="D22" s="35"/>
      <c r="E22" s="34"/>
      <c r="F22" s="35"/>
      <c r="G22" s="35"/>
      <c r="H22" s="35"/>
      <c r="I22" s="35"/>
      <c r="J22" s="35"/>
      <c r="K22" s="35"/>
      <c r="L22" s="35"/>
      <c r="M22" s="55"/>
      <c r="P22" s="70"/>
      <c r="Q22" s="70"/>
    </row>
    <row r="23" spans="1:17" x14ac:dyDescent="0.25">
      <c r="A23" s="40"/>
      <c r="B23" s="2" t="s">
        <v>62</v>
      </c>
      <c r="D23" s="35"/>
      <c r="E23" s="34"/>
      <c r="F23" s="35"/>
      <c r="G23" s="35"/>
      <c r="H23" s="35"/>
      <c r="I23" s="35"/>
      <c r="J23" s="35"/>
      <c r="K23" s="35"/>
      <c r="L23" s="35"/>
      <c r="M23" s="55"/>
      <c r="N23" s="2">
        <f t="shared" si="0"/>
        <v>0</v>
      </c>
      <c r="P23" s="70" t="e">
        <f t="shared" ref="P23:P25" si="3">ROUND(N23/D23,2)</f>
        <v>#DIV/0!</v>
      </c>
      <c r="Q23" s="70"/>
    </row>
    <row r="24" spans="1:17" x14ac:dyDescent="0.25">
      <c r="A24" s="40"/>
      <c r="B24" s="2" t="s">
        <v>113</v>
      </c>
      <c r="D24" s="35"/>
      <c r="E24" s="34"/>
      <c r="F24" s="35"/>
      <c r="G24" s="35"/>
      <c r="H24" s="35"/>
      <c r="I24" s="35"/>
      <c r="J24" s="35"/>
      <c r="K24" s="35"/>
      <c r="L24" s="35"/>
      <c r="M24" s="55"/>
      <c r="N24" s="2">
        <f t="shared" si="0"/>
        <v>0</v>
      </c>
      <c r="P24" s="70" t="e">
        <f t="shared" si="3"/>
        <v>#DIV/0!</v>
      </c>
      <c r="Q24" s="70"/>
    </row>
    <row r="25" spans="1:17" x14ac:dyDescent="0.25">
      <c r="A25" s="40"/>
      <c r="B25" s="2" t="s">
        <v>63</v>
      </c>
      <c r="D25" s="35"/>
      <c r="E25" s="34"/>
      <c r="F25" s="35"/>
      <c r="G25" s="35"/>
      <c r="H25" s="35"/>
      <c r="I25" s="35"/>
      <c r="J25" s="35"/>
      <c r="K25" s="35"/>
      <c r="L25" s="35"/>
      <c r="M25" s="55"/>
      <c r="N25" s="2">
        <f t="shared" si="0"/>
        <v>0</v>
      </c>
      <c r="P25" s="70" t="e">
        <f t="shared" si="3"/>
        <v>#DIV/0!</v>
      </c>
      <c r="Q25" s="70"/>
    </row>
    <row r="26" spans="1:17" x14ac:dyDescent="0.25">
      <c r="A26" s="40"/>
      <c r="D26" s="35"/>
      <c r="E26" s="34"/>
      <c r="F26" s="35"/>
      <c r="G26" s="35"/>
      <c r="H26" s="35"/>
      <c r="I26" s="35"/>
      <c r="J26" s="35"/>
      <c r="K26" s="35"/>
      <c r="L26" s="35"/>
      <c r="M26" s="55"/>
      <c r="P26" s="70"/>
      <c r="Q26" s="70"/>
    </row>
    <row r="27" spans="1:17" x14ac:dyDescent="0.25">
      <c r="A27" s="40"/>
      <c r="C27" s="2" t="s">
        <v>224</v>
      </c>
      <c r="D27" s="35"/>
      <c r="E27" s="34"/>
      <c r="F27" s="35"/>
      <c r="G27" s="35"/>
      <c r="H27" s="35"/>
      <c r="I27" s="35"/>
      <c r="J27" s="35"/>
      <c r="K27" s="35"/>
      <c r="L27" s="35"/>
      <c r="M27" s="55"/>
      <c r="N27" s="132">
        <f>SUM(N23:N26)</f>
        <v>0</v>
      </c>
      <c r="P27" s="70"/>
      <c r="Q27" s="70"/>
    </row>
    <row r="28" spans="1:17" x14ac:dyDescent="0.25">
      <c r="A28" s="40" t="s">
        <v>223</v>
      </c>
      <c r="D28" s="35"/>
      <c r="E28" s="34"/>
      <c r="F28" s="35"/>
      <c r="G28" s="35"/>
      <c r="H28" s="35"/>
      <c r="I28" s="35"/>
      <c r="J28" s="35"/>
      <c r="K28" s="35"/>
      <c r="L28" s="35"/>
      <c r="M28" s="55"/>
      <c r="P28" s="70"/>
      <c r="Q28" s="70"/>
    </row>
    <row r="29" spans="1:17" x14ac:dyDescent="0.25">
      <c r="B29" s="2" t="s">
        <v>83</v>
      </c>
      <c r="D29" s="35"/>
      <c r="E29" s="34"/>
      <c r="F29" s="35"/>
      <c r="G29" s="35"/>
      <c r="H29" s="35"/>
      <c r="I29" s="35"/>
      <c r="J29" s="35"/>
      <c r="K29" s="35"/>
      <c r="L29" s="35"/>
      <c r="M29" s="45"/>
      <c r="N29" s="2">
        <f t="shared" si="0"/>
        <v>0</v>
      </c>
      <c r="P29" s="70" t="e">
        <f t="shared" ref="P29:P30" si="4">ROUND(N29/D29,2)</f>
        <v>#DIV/0!</v>
      </c>
      <c r="Q29" s="70"/>
    </row>
    <row r="30" spans="1:17" x14ac:dyDescent="0.25">
      <c r="B30" s="2" t="s">
        <v>292</v>
      </c>
      <c r="D30" s="35"/>
      <c r="E30" s="34"/>
      <c r="F30" s="35"/>
      <c r="G30" s="35"/>
      <c r="H30" s="35"/>
      <c r="I30" s="35"/>
      <c r="J30" s="35"/>
      <c r="K30" s="35"/>
      <c r="L30" s="35"/>
      <c r="M30" s="45"/>
      <c r="N30" s="2">
        <f t="shared" si="0"/>
        <v>0</v>
      </c>
      <c r="P30" s="70" t="e">
        <f t="shared" si="4"/>
        <v>#DIV/0!</v>
      </c>
      <c r="Q30" s="70"/>
    </row>
    <row r="31" spans="1:17" x14ac:dyDescent="0.25">
      <c r="D31" s="35"/>
      <c r="E31" s="34"/>
      <c r="F31" s="35"/>
      <c r="G31" s="35"/>
      <c r="H31" s="35"/>
      <c r="I31" s="35"/>
      <c r="J31" s="35"/>
      <c r="K31" s="35"/>
      <c r="L31" s="35"/>
      <c r="M31" s="45"/>
      <c r="P31" s="70"/>
      <c r="Q31" s="70"/>
    </row>
    <row r="32" spans="1:17" x14ac:dyDescent="0.25">
      <c r="C32" s="2" t="s">
        <v>224</v>
      </c>
      <c r="D32" s="35"/>
      <c r="E32" s="34"/>
      <c r="F32" s="35"/>
      <c r="G32" s="35"/>
      <c r="H32" s="35"/>
      <c r="I32" s="35"/>
      <c r="J32" s="35"/>
      <c r="K32" s="35"/>
      <c r="L32" s="35"/>
      <c r="M32" s="45"/>
      <c r="N32" s="132">
        <f>SUM(N29:N31)</f>
        <v>0</v>
      </c>
      <c r="P32" s="70"/>
      <c r="Q32" s="70"/>
    </row>
    <row r="33" spans="1:19" x14ac:dyDescent="0.25">
      <c r="D33" s="63"/>
      <c r="E33" s="37"/>
      <c r="F33" s="63"/>
      <c r="G33" s="37"/>
      <c r="H33" s="63"/>
      <c r="I33" s="37"/>
      <c r="J33" s="37"/>
      <c r="K33" s="37"/>
      <c r="L33" s="63"/>
      <c r="M33" s="37"/>
      <c r="N33" s="63"/>
      <c r="O33" s="63"/>
      <c r="P33" s="126"/>
      <c r="Q33" s="126"/>
    </row>
    <row r="34" spans="1:19" x14ac:dyDescent="0.25">
      <c r="B34" s="46" t="s">
        <v>124</v>
      </c>
      <c r="C34" s="46"/>
      <c r="D34" s="37">
        <f>SUM(D10:D33)</f>
        <v>0</v>
      </c>
      <c r="E34" s="37"/>
      <c r="F34" s="37">
        <f>SUM(F10:F33)</f>
        <v>0</v>
      </c>
      <c r="G34" s="37"/>
      <c r="H34" s="37">
        <f>SUM(H10:H33)</f>
        <v>0</v>
      </c>
      <c r="I34" s="37"/>
      <c r="J34" s="132">
        <f>SUM(J10:J33)</f>
        <v>0</v>
      </c>
      <c r="K34" s="37"/>
      <c r="L34" s="37">
        <f>SUM(L10:L33)</f>
        <v>0</v>
      </c>
      <c r="M34" s="37"/>
      <c r="N34" s="37">
        <f>N16+N21+N27+N32</f>
        <v>0</v>
      </c>
      <c r="O34" s="37"/>
      <c r="P34" s="126"/>
      <c r="Q34" s="126"/>
    </row>
    <row r="35" spans="1:19" x14ac:dyDescent="0.25">
      <c r="E35" s="37"/>
    </row>
    <row r="36" spans="1:19" x14ac:dyDescent="0.25">
      <c r="A36" s="67" t="s">
        <v>122</v>
      </c>
      <c r="B36" s="67"/>
      <c r="C36" s="67"/>
      <c r="D36" s="67"/>
      <c r="E36" s="34"/>
      <c r="F36" s="35"/>
      <c r="G36" s="35"/>
      <c r="H36" s="35"/>
      <c r="I36" s="35"/>
      <c r="J36" s="35"/>
      <c r="K36" s="35"/>
      <c r="L36" s="35"/>
      <c r="N36" s="2">
        <f t="shared" ref="N36:N61" si="5">D36-SUM(F36:L36)</f>
        <v>0</v>
      </c>
      <c r="P36" s="70"/>
      <c r="Q36" s="70"/>
    </row>
    <row r="37" spans="1:19" x14ac:dyDescent="0.25">
      <c r="A37" s="257" t="s">
        <v>287</v>
      </c>
      <c r="B37" s="257"/>
      <c r="C37" s="257"/>
      <c r="D37" s="257"/>
      <c r="E37" s="34"/>
      <c r="F37" s="35"/>
      <c r="G37" s="35"/>
      <c r="H37" s="35"/>
      <c r="I37" s="35"/>
      <c r="J37" s="35"/>
      <c r="K37" s="35"/>
      <c r="L37" s="35"/>
      <c r="M37" s="45"/>
      <c r="N37" s="2">
        <f t="shared" si="5"/>
        <v>0</v>
      </c>
      <c r="P37" s="70"/>
      <c r="Q37" s="104"/>
      <c r="R37" s="2"/>
    </row>
    <row r="38" spans="1:19" x14ac:dyDescent="0.25">
      <c r="B38" s="266" t="s">
        <v>303</v>
      </c>
      <c r="C38" s="266"/>
      <c r="D38" s="257"/>
      <c r="E38" s="34"/>
      <c r="F38" s="35"/>
      <c r="G38" s="35"/>
      <c r="H38" s="35"/>
      <c r="I38" s="35"/>
      <c r="J38" s="35"/>
      <c r="K38" s="35"/>
      <c r="L38" s="35"/>
      <c r="M38" s="35"/>
      <c r="N38" s="2">
        <f t="shared" si="5"/>
        <v>0</v>
      </c>
      <c r="O38" s="257"/>
      <c r="P38" s="68"/>
      <c r="Q38" s="104"/>
      <c r="R38" s="12"/>
      <c r="S38" s="12"/>
    </row>
    <row r="39" spans="1:19" x14ac:dyDescent="0.25">
      <c r="B39" s="266" t="s">
        <v>304</v>
      </c>
      <c r="C39" s="266"/>
      <c r="D39" s="257"/>
      <c r="E39" s="34"/>
      <c r="F39" s="35"/>
      <c r="G39" s="35"/>
      <c r="H39" s="35"/>
      <c r="I39" s="35"/>
      <c r="J39" s="35"/>
      <c r="K39" s="35"/>
      <c r="L39" s="35"/>
      <c r="M39" s="35"/>
      <c r="N39" s="257">
        <f t="shared" ref="N39:N43" si="6">D39-SUM(F39:L39)</f>
        <v>0</v>
      </c>
      <c r="O39" s="257"/>
      <c r="P39" s="68"/>
      <c r="Q39" s="104"/>
      <c r="R39" s="12"/>
      <c r="S39" s="12"/>
    </row>
    <row r="40" spans="1:19" x14ac:dyDescent="0.25">
      <c r="B40" s="266" t="s">
        <v>305</v>
      </c>
      <c r="C40" s="266"/>
      <c r="D40" s="257"/>
      <c r="E40" s="34"/>
      <c r="F40" s="35"/>
      <c r="G40" s="35"/>
      <c r="H40" s="35"/>
      <c r="I40" s="35"/>
      <c r="J40" s="35"/>
      <c r="K40" s="35"/>
      <c r="L40" s="35"/>
      <c r="M40" s="35"/>
      <c r="N40" s="257">
        <f t="shared" si="6"/>
        <v>0</v>
      </c>
      <c r="O40" s="257"/>
      <c r="P40" s="68"/>
      <c r="Q40" s="104"/>
      <c r="R40" s="12"/>
      <c r="S40" s="12"/>
    </row>
    <row r="41" spans="1:19" x14ac:dyDescent="0.25">
      <c r="B41" s="266" t="s">
        <v>306</v>
      </c>
      <c r="C41" s="266"/>
      <c r="D41" s="257"/>
      <c r="E41" s="34"/>
      <c r="F41" s="35"/>
      <c r="G41" s="35"/>
      <c r="H41" s="35"/>
      <c r="I41" s="35"/>
      <c r="J41" s="35"/>
      <c r="K41" s="35"/>
      <c r="L41" s="35"/>
      <c r="M41" s="35"/>
      <c r="N41" s="257">
        <f t="shared" si="6"/>
        <v>0</v>
      </c>
      <c r="O41" s="257"/>
      <c r="P41" s="68"/>
      <c r="Q41" s="104"/>
      <c r="R41" s="12"/>
      <c r="S41" s="12"/>
    </row>
    <row r="42" spans="1:19" x14ac:dyDescent="0.25">
      <c r="B42" s="266" t="s">
        <v>307</v>
      </c>
      <c r="C42" s="266"/>
      <c r="D42" s="257"/>
      <c r="E42" s="34"/>
      <c r="F42" s="35"/>
      <c r="G42" s="35"/>
      <c r="H42" s="35"/>
      <c r="I42" s="35"/>
      <c r="J42" s="35"/>
      <c r="K42" s="35"/>
      <c r="L42" s="35"/>
      <c r="M42" s="35"/>
      <c r="N42" s="257">
        <f t="shared" si="6"/>
        <v>0</v>
      </c>
      <c r="O42" s="257"/>
      <c r="P42" s="68"/>
      <c r="Q42" s="104"/>
      <c r="R42" s="12"/>
      <c r="S42" s="12"/>
    </row>
    <row r="43" spans="1:19" x14ac:dyDescent="0.25">
      <c r="A43" s="67" t="s">
        <v>68</v>
      </c>
      <c r="B43" s="67"/>
      <c r="C43" s="67"/>
      <c r="D43" s="67"/>
      <c r="E43" s="34"/>
      <c r="F43" s="35"/>
      <c r="G43" s="35"/>
      <c r="H43" s="35"/>
      <c r="I43" s="35"/>
      <c r="J43" s="35"/>
      <c r="K43" s="35"/>
      <c r="L43" s="35"/>
      <c r="M43" s="62"/>
      <c r="N43" s="257">
        <f t="shared" si="6"/>
        <v>0</v>
      </c>
      <c r="O43" s="34"/>
      <c r="P43" s="68"/>
      <c r="Q43" s="70"/>
    </row>
    <row r="44" spans="1:19" x14ac:dyDescent="0.25">
      <c r="A44" s="67" t="s">
        <v>108</v>
      </c>
      <c r="B44" s="67"/>
      <c r="C44" s="67"/>
      <c r="D44" s="67"/>
      <c r="E44" s="34"/>
      <c r="F44" s="35"/>
      <c r="G44" s="35"/>
      <c r="H44" s="35"/>
      <c r="I44" s="35"/>
      <c r="J44" s="35"/>
      <c r="K44" s="35"/>
      <c r="L44" s="35"/>
      <c r="M44" s="62"/>
      <c r="N44" s="67">
        <f t="shared" ref="N44:N48" si="7">D44-SUM(F44:L44)</f>
        <v>0</v>
      </c>
      <c r="O44" s="34"/>
      <c r="P44" s="68"/>
      <c r="Q44" s="70"/>
    </row>
    <row r="45" spans="1:19" x14ac:dyDescent="0.25">
      <c r="A45" s="67" t="s">
        <v>80</v>
      </c>
      <c r="B45" s="67"/>
      <c r="C45" s="67"/>
      <c r="D45" s="67"/>
      <c r="E45" s="34"/>
      <c r="F45" s="35"/>
      <c r="G45" s="35"/>
      <c r="H45" s="35"/>
      <c r="I45" s="35"/>
      <c r="J45" s="35"/>
      <c r="K45" s="35"/>
      <c r="L45" s="35"/>
      <c r="M45" s="62"/>
      <c r="N45" s="67">
        <f t="shared" si="7"/>
        <v>0</v>
      </c>
      <c r="O45" s="34"/>
      <c r="P45" s="68"/>
      <c r="Q45" s="70"/>
    </row>
    <row r="46" spans="1:19" x14ac:dyDescent="0.25">
      <c r="A46" s="67" t="s">
        <v>79</v>
      </c>
      <c r="B46" s="67"/>
      <c r="C46" s="67"/>
      <c r="D46" s="67"/>
      <c r="E46" s="34"/>
      <c r="F46" s="35"/>
      <c r="G46" s="35"/>
      <c r="H46" s="35"/>
      <c r="I46" s="35"/>
      <c r="J46" s="35"/>
      <c r="K46" s="35"/>
      <c r="L46" s="35"/>
      <c r="M46" s="62"/>
      <c r="N46" s="67">
        <f t="shared" si="7"/>
        <v>0</v>
      </c>
      <c r="O46" s="34"/>
      <c r="P46" s="68"/>
      <c r="Q46" s="70"/>
    </row>
    <row r="47" spans="1:19" x14ac:dyDescent="0.25">
      <c r="A47" s="67" t="s">
        <v>76</v>
      </c>
      <c r="B47" s="67"/>
      <c r="C47" s="35"/>
      <c r="D47" s="67"/>
      <c r="E47" s="34"/>
      <c r="F47" s="35"/>
      <c r="G47" s="35"/>
      <c r="H47" s="35"/>
      <c r="I47" s="35"/>
      <c r="J47" s="35"/>
      <c r="K47" s="35"/>
      <c r="L47" s="35"/>
      <c r="M47" s="62"/>
      <c r="N47" s="67">
        <f t="shared" si="7"/>
        <v>0</v>
      </c>
      <c r="O47" s="34"/>
      <c r="P47" s="68"/>
      <c r="Q47" s="70"/>
    </row>
    <row r="48" spans="1:19" x14ac:dyDescent="0.25">
      <c r="A48" s="67" t="s">
        <v>77</v>
      </c>
      <c r="B48" s="67"/>
      <c r="C48" s="67"/>
      <c r="D48" s="67"/>
      <c r="E48" s="34"/>
      <c r="F48" s="35"/>
      <c r="G48" s="35"/>
      <c r="H48" s="35"/>
      <c r="I48" s="35"/>
      <c r="J48" s="35"/>
      <c r="K48" s="35"/>
      <c r="L48" s="35"/>
      <c r="M48" s="62"/>
      <c r="N48" s="67">
        <f t="shared" si="7"/>
        <v>0</v>
      </c>
      <c r="O48" s="34"/>
      <c r="P48" s="68"/>
      <c r="Q48" s="70"/>
    </row>
    <row r="49" spans="1:17" x14ac:dyDescent="0.25">
      <c r="A49" s="67" t="s">
        <v>291</v>
      </c>
      <c r="B49" s="67"/>
      <c r="C49" s="67"/>
      <c r="D49" s="67"/>
      <c r="E49" s="34"/>
      <c r="F49" s="35"/>
      <c r="G49" s="35"/>
      <c r="H49" s="35"/>
      <c r="I49" s="35"/>
      <c r="J49" s="35"/>
      <c r="K49" s="35"/>
      <c r="L49" s="35"/>
      <c r="M49" s="35"/>
      <c r="N49" s="67">
        <f>D49-SUM(F49:L49)</f>
        <v>0</v>
      </c>
      <c r="O49" s="67"/>
      <c r="P49" s="68"/>
      <c r="Q49" s="70"/>
    </row>
    <row r="50" spans="1:17" x14ac:dyDescent="0.25">
      <c r="A50" s="67" t="s">
        <v>87</v>
      </c>
      <c r="B50" s="67"/>
      <c r="C50" s="67"/>
      <c r="D50" s="67"/>
      <c r="E50" s="34"/>
      <c r="F50" s="35"/>
      <c r="G50" s="35"/>
      <c r="H50" s="35"/>
      <c r="I50" s="35"/>
      <c r="J50" s="35"/>
      <c r="K50" s="35"/>
      <c r="L50" s="35"/>
      <c r="N50" s="2">
        <f t="shared" si="5"/>
        <v>0</v>
      </c>
      <c r="P50" s="70"/>
      <c r="Q50" s="70"/>
    </row>
    <row r="51" spans="1:17" x14ac:dyDescent="0.25">
      <c r="A51" s="67" t="s">
        <v>78</v>
      </c>
      <c r="B51" s="67"/>
      <c r="C51" s="67"/>
      <c r="D51" s="67"/>
      <c r="E51" s="34"/>
      <c r="F51" s="35"/>
      <c r="G51" s="35"/>
      <c r="H51" s="35"/>
      <c r="I51" s="35"/>
      <c r="J51" s="35"/>
      <c r="K51" s="35"/>
      <c r="L51" s="35"/>
      <c r="N51" s="2">
        <f t="shared" si="5"/>
        <v>0</v>
      </c>
      <c r="P51" s="70"/>
      <c r="Q51" s="70"/>
    </row>
    <row r="52" spans="1:17" x14ac:dyDescent="0.25">
      <c r="A52" s="67" t="s">
        <v>89</v>
      </c>
      <c r="B52" s="67"/>
      <c r="C52" s="35"/>
      <c r="D52" s="67"/>
      <c r="E52" s="34"/>
      <c r="F52" s="35"/>
      <c r="G52" s="35"/>
      <c r="H52" s="35"/>
      <c r="I52" s="35"/>
      <c r="J52" s="35"/>
      <c r="K52" s="35"/>
      <c r="L52" s="35"/>
      <c r="N52" s="2">
        <f t="shared" si="5"/>
        <v>0</v>
      </c>
      <c r="P52" s="70"/>
      <c r="Q52" s="70"/>
    </row>
    <row r="53" spans="1:17" x14ac:dyDescent="0.25">
      <c r="A53" s="67" t="s">
        <v>88</v>
      </c>
      <c r="B53" s="67"/>
      <c r="C53" s="67"/>
      <c r="D53" s="67"/>
      <c r="E53" s="34"/>
      <c r="F53" s="35"/>
      <c r="G53" s="35"/>
      <c r="H53" s="35"/>
      <c r="I53" s="35"/>
      <c r="J53" s="35"/>
      <c r="K53" s="35"/>
      <c r="L53" s="35"/>
      <c r="N53" s="2">
        <f t="shared" si="5"/>
        <v>0</v>
      </c>
      <c r="P53" s="70"/>
      <c r="Q53" s="70"/>
    </row>
    <row r="54" spans="1:17" x14ac:dyDescent="0.25">
      <c r="A54" s="67" t="s">
        <v>112</v>
      </c>
      <c r="B54" s="67"/>
      <c r="C54" s="67"/>
      <c r="D54" s="67"/>
      <c r="E54" s="34"/>
      <c r="F54" s="35"/>
      <c r="G54" s="35"/>
      <c r="H54" s="35"/>
      <c r="I54" s="35"/>
      <c r="J54" s="35"/>
      <c r="K54" s="35"/>
      <c r="L54" s="35"/>
      <c r="N54" s="2">
        <f t="shared" si="5"/>
        <v>0</v>
      </c>
      <c r="P54" s="70"/>
      <c r="Q54" s="70"/>
    </row>
    <row r="55" spans="1:17" x14ac:dyDescent="0.25">
      <c r="A55" s="67" t="s">
        <v>66</v>
      </c>
      <c r="B55" s="67"/>
      <c r="C55" s="67"/>
      <c r="D55" s="67"/>
      <c r="E55" s="34"/>
      <c r="F55" s="35"/>
      <c r="G55" s="35"/>
      <c r="H55" s="35"/>
      <c r="I55" s="35"/>
      <c r="J55" s="35"/>
      <c r="K55" s="35"/>
      <c r="L55" s="35"/>
      <c r="N55" s="2">
        <f t="shared" si="5"/>
        <v>0</v>
      </c>
      <c r="P55" s="70"/>
      <c r="Q55" s="70"/>
    </row>
    <row r="56" spans="1:17" x14ac:dyDescent="0.25">
      <c r="A56" s="67" t="s">
        <v>69</v>
      </c>
      <c r="B56" s="67"/>
      <c r="C56" s="67"/>
      <c r="D56" s="67"/>
      <c r="E56" s="34"/>
      <c r="F56" s="35"/>
      <c r="G56" s="35"/>
      <c r="H56" s="35"/>
      <c r="I56" s="35"/>
      <c r="J56" s="35"/>
      <c r="K56" s="35"/>
      <c r="L56" s="35"/>
      <c r="N56" s="2">
        <f t="shared" si="5"/>
        <v>0</v>
      </c>
      <c r="P56" s="70"/>
      <c r="Q56" s="70"/>
    </row>
    <row r="57" spans="1:17" x14ac:dyDescent="0.25">
      <c r="A57" s="67" t="s">
        <v>70</v>
      </c>
      <c r="B57" s="67"/>
      <c r="C57" s="67"/>
      <c r="D57" s="67"/>
      <c r="E57" s="34"/>
      <c r="F57" s="35"/>
      <c r="G57" s="35"/>
      <c r="H57" s="35"/>
      <c r="I57" s="35"/>
      <c r="J57" s="35"/>
      <c r="K57" s="35"/>
      <c r="L57" s="35"/>
      <c r="N57" s="2">
        <f t="shared" si="5"/>
        <v>0</v>
      </c>
      <c r="P57" s="70"/>
      <c r="Q57" s="70"/>
    </row>
    <row r="58" spans="1:17" x14ac:dyDescent="0.25">
      <c r="A58" s="67" t="s">
        <v>90</v>
      </c>
      <c r="B58" s="67"/>
      <c r="C58" s="35"/>
      <c r="D58" s="67"/>
      <c r="E58" s="34"/>
      <c r="F58" s="35"/>
      <c r="G58" s="35"/>
      <c r="H58" s="35"/>
      <c r="I58" s="35"/>
      <c r="J58" s="35"/>
      <c r="K58" s="35"/>
      <c r="L58" s="35"/>
      <c r="N58" s="2">
        <f t="shared" si="5"/>
        <v>0</v>
      </c>
      <c r="P58" s="70"/>
      <c r="Q58" s="70"/>
    </row>
    <row r="59" spans="1:17" x14ac:dyDescent="0.25">
      <c r="A59" s="67" t="s">
        <v>64</v>
      </c>
      <c r="B59" s="67"/>
      <c r="C59" s="67"/>
      <c r="D59" s="67"/>
      <c r="E59" s="34"/>
      <c r="F59" s="35"/>
      <c r="G59" s="35"/>
      <c r="H59" s="35"/>
      <c r="I59" s="35"/>
      <c r="J59" s="35"/>
      <c r="K59" s="35"/>
      <c r="L59" s="35"/>
      <c r="N59" s="2">
        <f t="shared" si="5"/>
        <v>0</v>
      </c>
      <c r="P59" s="70"/>
      <c r="Q59" s="70"/>
    </row>
    <row r="60" spans="1:17" x14ac:dyDescent="0.25">
      <c r="A60" s="67" t="s">
        <v>67</v>
      </c>
      <c r="B60" s="67"/>
      <c r="C60" s="67"/>
      <c r="D60" s="67"/>
      <c r="E60" s="34"/>
      <c r="F60" s="35"/>
      <c r="G60" s="35"/>
      <c r="H60" s="35"/>
      <c r="I60" s="35"/>
      <c r="J60" s="35"/>
      <c r="K60" s="35"/>
      <c r="L60" s="35"/>
      <c r="N60" s="2">
        <f t="shared" si="5"/>
        <v>0</v>
      </c>
      <c r="P60" s="70"/>
      <c r="Q60" s="70"/>
    </row>
    <row r="61" spans="1:17" x14ac:dyDescent="0.25">
      <c r="A61" s="67" t="s">
        <v>65</v>
      </c>
      <c r="B61" s="67"/>
      <c r="C61" s="67"/>
      <c r="D61" s="67"/>
      <c r="E61" s="34"/>
      <c r="F61" s="35"/>
      <c r="G61" s="35"/>
      <c r="H61" s="35"/>
      <c r="I61" s="35"/>
      <c r="J61" s="35"/>
      <c r="K61" s="35"/>
      <c r="L61" s="35"/>
      <c r="N61" s="2">
        <f t="shared" si="5"/>
        <v>0</v>
      </c>
      <c r="P61" s="70"/>
      <c r="Q61" s="70"/>
    </row>
    <row r="62" spans="1:17" x14ac:dyDescent="0.25">
      <c r="A62" s="242"/>
      <c r="B62" s="242"/>
      <c r="C62" s="242"/>
      <c r="D62" s="242"/>
      <c r="E62" s="34"/>
      <c r="F62" s="35"/>
      <c r="G62" s="35"/>
      <c r="H62" s="35"/>
      <c r="I62" s="35"/>
      <c r="J62" s="35"/>
      <c r="K62" s="35"/>
      <c r="L62" s="35"/>
      <c r="P62" s="70"/>
      <c r="Q62" s="70"/>
    </row>
    <row r="63" spans="1:17" x14ac:dyDescent="0.25">
      <c r="A63" s="242"/>
      <c r="B63" s="242"/>
      <c r="C63" s="242" t="s">
        <v>224</v>
      </c>
      <c r="D63" s="254">
        <f>SUM(D34:D62)</f>
        <v>0</v>
      </c>
      <c r="E63" s="34"/>
      <c r="F63" s="254">
        <f>SUM(F34:F62)</f>
        <v>0</v>
      </c>
      <c r="G63" s="35"/>
      <c r="H63" s="254">
        <f>SUM(H34:H62)</f>
        <v>0</v>
      </c>
      <c r="I63" s="35"/>
      <c r="J63" s="254">
        <f>SUM(J34:J62)</f>
        <v>0</v>
      </c>
      <c r="K63" s="35"/>
      <c r="L63" s="254">
        <f>SUM(L34:L62)</f>
        <v>0</v>
      </c>
      <c r="N63" s="254">
        <f>SUM(N34:N62)</f>
        <v>0</v>
      </c>
      <c r="P63" s="70"/>
      <c r="Q63" s="70"/>
    </row>
    <row r="64" spans="1:17" x14ac:dyDescent="0.25">
      <c r="A64" s="242"/>
      <c r="B64" s="242"/>
      <c r="C64" s="242"/>
      <c r="D64" s="242"/>
      <c r="E64" s="34"/>
      <c r="F64" s="242"/>
      <c r="G64" s="35"/>
      <c r="H64" s="242"/>
      <c r="I64" s="35"/>
      <c r="J64" s="242"/>
      <c r="K64" s="35"/>
      <c r="L64" s="242"/>
      <c r="N64" s="242"/>
      <c r="P64" s="70"/>
      <c r="Q64" s="70"/>
    </row>
    <row r="65" spans="1:18" x14ac:dyDescent="0.25">
      <c r="A65" s="67" t="s">
        <v>192</v>
      </c>
      <c r="B65" s="67"/>
      <c r="C65" s="67"/>
      <c r="D65" s="266">
        <f>'Exh G depreciation'!I26</f>
        <v>0</v>
      </c>
      <c r="E65" s="34"/>
      <c r="F65" s="242"/>
      <c r="G65" s="35"/>
      <c r="H65" s="242"/>
      <c r="I65" s="35"/>
      <c r="J65" s="242"/>
      <c r="K65" s="35"/>
      <c r="L65" s="242"/>
      <c r="N65" s="2">
        <f t="shared" ref="N65" si="8">D65-SUM(F65:L65)</f>
        <v>0</v>
      </c>
      <c r="Q65" s="70"/>
    </row>
    <row r="66" spans="1:18" x14ac:dyDescent="0.25">
      <c r="D66" s="37"/>
      <c r="E66" s="37"/>
      <c r="F66" s="37"/>
      <c r="G66" s="37"/>
      <c r="H66" s="37"/>
      <c r="I66" s="37"/>
      <c r="J66" s="37"/>
      <c r="K66" s="37"/>
      <c r="L66" s="37"/>
      <c r="M66" s="37"/>
      <c r="N66" s="37"/>
      <c r="O66" s="37"/>
      <c r="P66" s="70"/>
      <c r="Q66" s="70"/>
    </row>
    <row r="67" spans="1:18" x14ac:dyDescent="0.25">
      <c r="B67" s="2" t="s">
        <v>363</v>
      </c>
      <c r="D67" s="302">
        <f>SUM(D63:D66)</f>
        <v>0</v>
      </c>
      <c r="E67" s="56"/>
      <c r="F67" s="302">
        <f>SUM(F63:F66)</f>
        <v>0</v>
      </c>
      <c r="G67" s="56"/>
      <c r="H67" s="302">
        <f>SUM(H63:H66)</f>
        <v>0</v>
      </c>
      <c r="I67" s="56"/>
      <c r="J67" s="302">
        <f>SUM(J63:J66)</f>
        <v>0</v>
      </c>
      <c r="K67" s="56"/>
      <c r="L67" s="302">
        <f>SUM(L63:L66)</f>
        <v>0</v>
      </c>
      <c r="M67" s="56"/>
      <c r="N67" s="302">
        <f>SUM(N63:N66)</f>
        <v>0</v>
      </c>
      <c r="O67" s="37"/>
      <c r="P67" s="340" t="s">
        <v>417</v>
      </c>
      <c r="Q67" s="70"/>
    </row>
    <row r="68" spans="1:18" x14ac:dyDescent="0.25">
      <c r="D68" s="56"/>
      <c r="E68" s="56"/>
      <c r="F68" s="56"/>
      <c r="G68" s="56"/>
      <c r="H68" s="56"/>
      <c r="I68" s="56"/>
      <c r="J68" s="56"/>
      <c r="K68" s="56"/>
      <c r="L68" s="56"/>
      <c r="M68" s="56"/>
      <c r="N68" s="56"/>
      <c r="O68" s="37"/>
      <c r="P68" s="37"/>
      <c r="Q68" s="70"/>
      <c r="R68" s="46"/>
    </row>
    <row r="69" spans="1:18" x14ac:dyDescent="0.25">
      <c r="A69" s="303" t="s">
        <v>357</v>
      </c>
      <c r="D69" s="58"/>
      <c r="E69" s="58"/>
      <c r="G69" s="55"/>
      <c r="K69" s="55"/>
      <c r="M69" s="55"/>
      <c r="N69" s="37">
        <f>D67-SUM(F67:L67)</f>
        <v>0</v>
      </c>
      <c r="P69" s="46" t="s">
        <v>151</v>
      </c>
      <c r="Q69" s="59"/>
    </row>
    <row r="70" spans="1:18" x14ac:dyDescent="0.25">
      <c r="A70" s="2" t="s">
        <v>358</v>
      </c>
      <c r="G70" s="55"/>
      <c r="K70" s="55"/>
      <c r="M70" s="55"/>
      <c r="P70" s="70"/>
      <c r="Q70" s="59"/>
    </row>
    <row r="71" spans="1:18" x14ac:dyDescent="0.25">
      <c r="B71" s="2" t="s">
        <v>359</v>
      </c>
      <c r="G71" s="55"/>
      <c r="K71" s="55"/>
      <c r="M71" s="55"/>
      <c r="N71" s="2">
        <f t="shared" ref="N71:N75" si="9">D71-SUM(F71:L71)</f>
        <v>0</v>
      </c>
      <c r="P71" s="70" t="e">
        <f t="shared" ref="P71:P72" si="10">ROUND(N70/D70,2)</f>
        <v>#DIV/0!</v>
      </c>
      <c r="Q71" s="59"/>
    </row>
    <row r="72" spans="1:18" x14ac:dyDescent="0.25">
      <c r="B72" s="2" t="s">
        <v>360</v>
      </c>
      <c r="G72" s="55"/>
      <c r="K72" s="55"/>
      <c r="M72" s="55"/>
      <c r="N72" s="2">
        <f t="shared" si="9"/>
        <v>0</v>
      </c>
      <c r="P72" s="70" t="e">
        <f t="shared" si="10"/>
        <v>#DIV/0!</v>
      </c>
      <c r="Q72" s="59"/>
    </row>
    <row r="73" spans="1:18" x14ac:dyDescent="0.25">
      <c r="A73" s="266" t="s">
        <v>122</v>
      </c>
      <c r="G73" s="55"/>
      <c r="K73" s="55"/>
      <c r="M73" s="55"/>
      <c r="N73" s="2">
        <f t="shared" si="9"/>
        <v>0</v>
      </c>
      <c r="P73" s="70"/>
      <c r="Q73" s="59"/>
    </row>
    <row r="74" spans="1:18" x14ac:dyDescent="0.25">
      <c r="A74" s="2" t="s">
        <v>305</v>
      </c>
      <c r="G74" s="55"/>
      <c r="K74" s="55"/>
      <c r="M74" s="55"/>
      <c r="N74" s="2">
        <f t="shared" si="9"/>
        <v>0</v>
      </c>
      <c r="P74" s="70"/>
      <c r="Q74" s="59"/>
    </row>
    <row r="75" spans="1:18" x14ac:dyDescent="0.25">
      <c r="A75" s="2" t="s">
        <v>90</v>
      </c>
      <c r="G75" s="55"/>
      <c r="K75" s="55"/>
      <c r="M75" s="55"/>
      <c r="N75" s="2">
        <f t="shared" si="9"/>
        <v>0</v>
      </c>
      <c r="P75" s="70"/>
      <c r="Q75" s="59"/>
    </row>
    <row r="76" spans="1:18" x14ac:dyDescent="0.25">
      <c r="F76" s="2"/>
      <c r="G76" s="55"/>
      <c r="H76" s="2"/>
      <c r="J76" s="2"/>
      <c r="K76" s="55"/>
      <c r="L76" s="2"/>
      <c r="M76" s="55"/>
      <c r="P76" s="70"/>
      <c r="Q76" s="59"/>
    </row>
    <row r="77" spans="1:18" x14ac:dyDescent="0.25">
      <c r="B77" s="37" t="s">
        <v>362</v>
      </c>
      <c r="D77" s="302">
        <f>SUM(D71:D76)</f>
        <v>0</v>
      </c>
      <c r="E77" s="58"/>
      <c r="F77" s="302">
        <f>SUM(F71:F76)</f>
        <v>0</v>
      </c>
      <c r="G77" s="55"/>
      <c r="H77" s="302">
        <f>SUM(H71:H76)</f>
        <v>0</v>
      </c>
      <c r="J77" s="302">
        <f>SUM(J71:J76)</f>
        <v>0</v>
      </c>
      <c r="K77" s="55"/>
      <c r="L77" s="302">
        <f>SUM(L71:L76)</f>
        <v>0</v>
      </c>
      <c r="M77" s="55"/>
      <c r="N77" s="302">
        <f>SUM(N71:N76)</f>
        <v>0</v>
      </c>
      <c r="P77" s="340" t="s">
        <v>417</v>
      </c>
      <c r="Q77" s="59"/>
    </row>
    <row r="78" spans="1:18" x14ac:dyDescent="0.25">
      <c r="D78" s="58"/>
      <c r="E78" s="58"/>
      <c r="F78" s="58"/>
      <c r="G78" s="55"/>
      <c r="H78" s="58"/>
      <c r="J78" s="58"/>
      <c r="K78" s="55"/>
      <c r="L78" s="58"/>
      <c r="M78" s="55"/>
      <c r="N78" s="58"/>
      <c r="P78" s="70"/>
      <c r="Q78" s="59"/>
    </row>
    <row r="79" spans="1:18" ht="15.75" thickBot="1" x14ac:dyDescent="0.3">
      <c r="A79" s="2" t="s">
        <v>301</v>
      </c>
      <c r="D79" s="128">
        <f>D67+D77</f>
        <v>0</v>
      </c>
      <c r="E79" s="58"/>
      <c r="F79" s="128">
        <f>F67+F77</f>
        <v>0</v>
      </c>
      <c r="G79" s="55"/>
      <c r="H79" s="128">
        <f>H67+H77</f>
        <v>0</v>
      </c>
      <c r="J79" s="128">
        <f>J67+J77</f>
        <v>0</v>
      </c>
      <c r="K79" s="55"/>
      <c r="L79" s="128">
        <f>L67+L77</f>
        <v>0</v>
      </c>
      <c r="M79" s="55"/>
      <c r="N79" s="128">
        <f>N67+N77</f>
        <v>0</v>
      </c>
    </row>
    <row r="80" spans="1:18" ht="15.75" thickTop="1" x14ac:dyDescent="0.25">
      <c r="M80" s="62"/>
      <c r="N80" s="68"/>
      <c r="P80" s="70"/>
      <c r="Q80" s="70"/>
    </row>
    <row r="81" spans="1:18" x14ac:dyDescent="0.25">
      <c r="M81" s="62"/>
      <c r="N81" s="37">
        <f>D79-SUM(F79:L79)</f>
        <v>0</v>
      </c>
      <c r="P81" s="46" t="s">
        <v>151</v>
      </c>
      <c r="Q81" s="70"/>
    </row>
    <row r="82" spans="1:18" x14ac:dyDescent="0.25">
      <c r="D82" s="37"/>
      <c r="E82" s="37"/>
      <c r="G82" s="37"/>
      <c r="K82" s="37"/>
      <c r="M82" s="37"/>
      <c r="O82" s="37"/>
      <c r="P82" s="126"/>
      <c r="Q82" s="126"/>
    </row>
    <row r="83" spans="1:18" ht="119.45" customHeight="1" x14ac:dyDescent="0.25">
      <c r="C83" s="374" t="s">
        <v>361</v>
      </c>
      <c r="D83" s="375"/>
      <c r="E83" s="375"/>
      <c r="F83" s="375"/>
      <c r="G83" s="375"/>
      <c r="H83" s="375"/>
      <c r="I83" s="375"/>
      <c r="J83" s="375"/>
      <c r="K83" s="375"/>
      <c r="L83" s="375"/>
      <c r="M83" s="375"/>
      <c r="N83" s="375"/>
      <c r="O83" s="376"/>
      <c r="P83" s="126"/>
      <c r="Q83" s="126"/>
    </row>
    <row r="84" spans="1:18" x14ac:dyDescent="0.25">
      <c r="A84" s="266"/>
      <c r="B84" s="266"/>
      <c r="C84" s="266"/>
      <c r="D84" s="266"/>
      <c r="E84" s="34"/>
      <c r="F84" s="266"/>
      <c r="G84" s="35"/>
      <c r="H84" s="266"/>
      <c r="I84" s="35"/>
      <c r="J84" s="266"/>
      <c r="K84" s="35"/>
      <c r="L84" s="266"/>
      <c r="P84" s="70"/>
      <c r="Q84" s="70"/>
    </row>
    <row r="85" spans="1:18" x14ac:dyDescent="0.25">
      <c r="D85" s="37"/>
      <c r="E85" s="37"/>
      <c r="G85" s="37"/>
      <c r="K85" s="37"/>
      <c r="M85" s="37"/>
      <c r="O85" s="37"/>
      <c r="P85" s="126"/>
      <c r="Q85" s="126"/>
    </row>
    <row r="86" spans="1:18" ht="58.9" customHeight="1" x14ac:dyDescent="0.25">
      <c r="A86" s="134" t="s">
        <v>54</v>
      </c>
      <c r="B86" s="134"/>
      <c r="C86" s="377" t="s">
        <v>427</v>
      </c>
      <c r="D86" s="377"/>
      <c r="E86" s="377"/>
      <c r="F86" s="377"/>
      <c r="G86" s="377"/>
      <c r="H86" s="377"/>
      <c r="I86" s="377"/>
      <c r="J86" s="377"/>
      <c r="K86" s="377"/>
      <c r="L86" s="377"/>
      <c r="M86" s="377"/>
      <c r="N86" s="377"/>
      <c r="O86" s="61"/>
      <c r="P86" s="61"/>
      <c r="Q86" s="135"/>
      <c r="R86" s="104"/>
    </row>
    <row r="87" spans="1:18" ht="16.5" customHeight="1" x14ac:dyDescent="0.25">
      <c r="A87" s="40"/>
      <c r="B87" s="55"/>
      <c r="C87" s="5"/>
      <c r="D87" s="5"/>
      <c r="E87" s="14"/>
      <c r="F87" s="14"/>
      <c r="G87" s="14"/>
      <c r="H87" s="14"/>
      <c r="I87" s="14"/>
      <c r="J87" s="14"/>
      <c r="K87" s="14"/>
      <c r="L87" s="14"/>
      <c r="M87" s="6"/>
      <c r="N87" s="6"/>
      <c r="O87" s="73"/>
      <c r="P87" s="136"/>
      <c r="Q87" s="136"/>
      <c r="R87" s="137"/>
    </row>
    <row r="88" spans="1:18" x14ac:dyDescent="0.25">
      <c r="B88" s="61"/>
      <c r="C88" s="267" t="s">
        <v>297</v>
      </c>
      <c r="D88" s="267"/>
      <c r="E88" s="267"/>
      <c r="F88" s="267"/>
      <c r="G88" s="267"/>
      <c r="H88" s="267"/>
      <c r="I88" s="267"/>
      <c r="J88" s="267"/>
      <c r="K88" s="267"/>
      <c r="L88" s="267"/>
      <c r="M88" s="267"/>
      <c r="N88" s="267"/>
      <c r="O88" s="73"/>
      <c r="P88" s="136"/>
      <c r="Q88" s="136"/>
      <c r="R88" s="137"/>
    </row>
    <row r="89" spans="1:18" x14ac:dyDescent="0.25">
      <c r="B89" s="61"/>
      <c r="C89" s="5"/>
      <c r="D89" s="5"/>
      <c r="E89" s="14"/>
      <c r="F89" s="14"/>
      <c r="G89" s="14"/>
      <c r="H89" s="14"/>
      <c r="I89" s="14"/>
      <c r="J89" s="14"/>
      <c r="K89" s="14"/>
      <c r="L89" s="14"/>
      <c r="M89" s="6"/>
      <c r="N89" s="6"/>
      <c r="O89" s="12"/>
      <c r="P89" s="138"/>
      <c r="Q89" s="138"/>
      <c r="R89" s="14"/>
    </row>
    <row r="90" spans="1:18" ht="28.15" customHeight="1" x14ac:dyDescent="0.25">
      <c r="B90" s="60"/>
      <c r="C90" s="377" t="s">
        <v>308</v>
      </c>
      <c r="D90" s="377"/>
      <c r="E90" s="377"/>
      <c r="F90" s="377"/>
      <c r="G90" s="377"/>
      <c r="H90" s="377"/>
      <c r="I90" s="377"/>
      <c r="J90" s="377"/>
      <c r="K90" s="377"/>
      <c r="L90" s="377"/>
      <c r="M90" s="377"/>
      <c r="N90" s="377"/>
      <c r="O90" s="12"/>
      <c r="P90" s="138"/>
      <c r="Q90" s="138"/>
      <c r="R90" s="14"/>
    </row>
    <row r="91" spans="1:18" x14ac:dyDescent="0.25">
      <c r="C91" s="27"/>
      <c r="D91" s="27"/>
      <c r="E91" s="113"/>
      <c r="F91" s="113"/>
      <c r="G91" s="113"/>
      <c r="H91" s="113"/>
      <c r="I91" s="113"/>
      <c r="J91" s="113"/>
      <c r="K91" s="113"/>
      <c r="L91" s="113"/>
      <c r="M91" s="113"/>
      <c r="N91" s="113"/>
    </row>
    <row r="92" spans="1:18" ht="27" customHeight="1" x14ac:dyDescent="0.25">
      <c r="C92" s="27" t="s">
        <v>243</v>
      </c>
      <c r="D92" s="27"/>
      <c r="E92" s="27"/>
      <c r="F92" s="27"/>
      <c r="G92" s="27"/>
      <c r="H92" s="27"/>
      <c r="I92" s="27"/>
      <c r="J92" s="27"/>
      <c r="K92" s="27"/>
      <c r="L92" s="27"/>
      <c r="M92" s="27"/>
      <c r="N92" s="27"/>
    </row>
    <row r="93" spans="1:18" x14ac:dyDescent="0.25">
      <c r="C93" s="27"/>
      <c r="D93" s="27"/>
      <c r="E93" s="113"/>
      <c r="F93" s="113"/>
      <c r="G93" s="113"/>
      <c r="H93" s="113"/>
      <c r="I93" s="113"/>
      <c r="J93" s="113"/>
      <c r="K93" s="113"/>
      <c r="L93" s="113"/>
      <c r="M93" s="113"/>
      <c r="N93" s="113"/>
    </row>
    <row r="94" spans="1:18" ht="27.6" customHeight="1" x14ac:dyDescent="0.25">
      <c r="C94" s="377" t="s">
        <v>313</v>
      </c>
      <c r="D94" s="377"/>
      <c r="E94" s="377"/>
      <c r="F94" s="377"/>
      <c r="G94" s="377"/>
      <c r="H94" s="377"/>
      <c r="I94" s="377"/>
      <c r="J94" s="377"/>
      <c r="K94" s="377"/>
      <c r="L94" s="377"/>
      <c r="M94" s="377"/>
      <c r="N94" s="377"/>
    </row>
    <row r="95" spans="1:18" x14ac:dyDescent="0.25">
      <c r="C95" s="27"/>
      <c r="D95" s="27"/>
      <c r="E95" s="113"/>
      <c r="F95" s="113"/>
      <c r="G95" s="113"/>
      <c r="H95" s="113"/>
      <c r="I95" s="113"/>
      <c r="J95" s="113"/>
      <c r="K95" s="113"/>
      <c r="L95" s="113"/>
      <c r="M95" s="113"/>
      <c r="N95" s="113"/>
    </row>
    <row r="96" spans="1:18" ht="26.45" customHeight="1" x14ac:dyDescent="0.25">
      <c r="C96" s="377" t="s">
        <v>312</v>
      </c>
      <c r="D96" s="377"/>
      <c r="E96" s="377"/>
      <c r="F96" s="377"/>
      <c r="G96" s="377"/>
      <c r="H96" s="377"/>
      <c r="I96" s="377"/>
      <c r="J96" s="377"/>
      <c r="K96" s="377"/>
      <c r="L96" s="377"/>
      <c r="M96" s="377"/>
      <c r="N96" s="377"/>
    </row>
  </sheetData>
  <sheetProtection formatCells="0" insertRows="0" deleteRows="0"/>
  <protectedRanges>
    <protectedRange sqref="N5" name="Range5"/>
    <protectedRange sqref="D5:E5 M5 O5" name="Range4"/>
    <protectedRange sqref="A36:C36 H36:J36 A50:C64 H50:J62 B65:C65 I63:I65 L36 F36 L43:L62 F43:F62 I84 B84:C84" name="Range3"/>
    <protectedRange sqref="A3:C3" name="Range1"/>
    <protectedRange sqref="D36:E36 K36 O10:O32 O36 O50:O65 K50:K65 D50:E65 F63:F65 H63:H65 J63:J65 L63:L65 N63:N64 M36 G36 M43:M65 G43:G65 J84:M84 D84:H84 O84" name="Range2"/>
    <protectedRange sqref="R11" name="Range6"/>
    <protectedRange sqref="R13" name="Range7"/>
    <protectedRange sqref="A43:C49" name="Range3_1"/>
    <protectedRange sqref="O43:O49 M43:M49" name="Range2_1"/>
    <protectedRange sqref="H43:J49 L43:L49 F43:F49" name="Range3_1_1"/>
    <protectedRange sqref="G43:G49 K43:K49 D43:E49" name="Range2_2"/>
    <protectedRange sqref="A65 A84" name="Range3_2"/>
    <protectedRange sqref="B11:C32 M11:M32" name="Range8"/>
    <protectedRange sqref="M37" name="Range9"/>
  </protectedRanges>
  <customSheetViews>
    <customSheetView guid="{55322F06-EF2B-4EBF-91FC-6C830D0D22C9}" fitToPage="1" showRuler="0">
      <pane xSplit="2" ySplit="10" topLeftCell="C11" activePane="bottomRight" state="frozen"/>
      <selection pane="bottomRight" activeCell="G19" sqref="G19"/>
      <pageMargins left="0.75" right="0.75" top="1" bottom="1" header="0.5" footer="0.5"/>
      <pageSetup scale="88" fitToHeight="6" orientation="landscape" r:id="rId1"/>
      <headerFooter alignWithMargins="0">
        <oddFooter>&amp;LSchedule E-2&amp;C&amp;A&amp;RUpdated: &amp;D</oddFooter>
      </headerFooter>
    </customSheetView>
    <customSheetView guid="{EC77BDF0-E4AB-4C37-A286-B132C795CB0B}" fitToPage="1" showRuler="0">
      <pane xSplit="2" ySplit="10" topLeftCell="C11" activePane="bottomRight" state="frozen"/>
      <selection pane="bottomRight" activeCell="G19" sqref="G19"/>
      <pageMargins left="0.75" right="0.75" top="1" bottom="1" header="0.5" footer="0.5"/>
      <pageSetup scale="88" fitToHeight="6" orientation="landscape" r:id="rId2"/>
      <headerFooter alignWithMargins="0">
        <oddFooter>&amp;LSchedule E-2&amp;C&amp;A&amp;RUpdated: &amp;D</oddFooter>
      </headerFooter>
    </customSheetView>
    <customSheetView guid="{96FAF5F8-BD57-4EDE-AC8B-7E6854529246}" fitToPage="1" showRuler="0">
      <pane xSplit="3" ySplit="9" topLeftCell="D10" activePane="bottomRight" state="frozen"/>
      <selection pane="bottomRight" activeCell="A4" sqref="A4"/>
      <pageMargins left="0.75" right="0.75" top="1" bottom="1" header="0.5" footer="0.5"/>
      <pageSetup scale="88" fitToHeight="6" orientation="landscape" r:id="rId3"/>
      <headerFooter alignWithMargins="0">
        <oddFooter>&amp;LSchedule E-2&amp;C&amp;A&amp;RUpdated: &amp;D</oddFooter>
      </headerFooter>
    </customSheetView>
  </customSheetViews>
  <mergeCells count="6">
    <mergeCell ref="C96:N96"/>
    <mergeCell ref="A3:B3"/>
    <mergeCell ref="C86:N86"/>
    <mergeCell ref="C90:N90"/>
    <mergeCell ref="C94:N94"/>
    <mergeCell ref="C83:O83"/>
  </mergeCells>
  <phoneticPr fontId="7" type="noConversion"/>
  <printOptions horizontalCentered="1" headings="1"/>
  <pageMargins left="0.5" right="0.5" top="0.75" bottom="0.5" header="0.5" footer="0.5"/>
  <pageSetup scale="58" fitToHeight="6" orientation="portrait" r:id="rId4"/>
  <headerFooter alignWithMargins="0">
    <oddFooter>&amp;L&amp;F&amp;C&amp;A&amp;RUpdated: &amp;D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67"/>
  <sheetViews>
    <sheetView zoomScaleNormal="100" workbookViewId="0">
      <pane ySplit="3" topLeftCell="A6" activePane="bottomLeft" state="frozen"/>
      <selection pane="bottomLeft" activeCell="A45" sqref="A45"/>
    </sheetView>
  </sheetViews>
  <sheetFormatPr defaultColWidth="9.140625" defaultRowHeight="12" x14ac:dyDescent="0.2"/>
  <cols>
    <col min="1" max="1" width="11.5703125" style="139" customWidth="1"/>
    <col min="2" max="2" width="38.28515625" style="139" customWidth="1"/>
    <col min="3" max="3" width="12.7109375" style="139" customWidth="1"/>
    <col min="4" max="4" width="7.140625" style="139" customWidth="1"/>
    <col min="5" max="5" width="13.85546875" style="139" customWidth="1"/>
    <col min="6" max="6" width="14.140625" style="139" customWidth="1"/>
    <col min="7" max="16384" width="9.140625" style="139"/>
  </cols>
  <sheetData>
    <row r="1" spans="1:9" ht="18.75" x14ac:dyDescent="0.3">
      <c r="A1" s="91" t="str">
        <f>Entity</f>
        <v>Name of Tribe</v>
      </c>
      <c r="B1" s="39"/>
      <c r="C1" s="39"/>
      <c r="D1" s="39"/>
      <c r="E1" s="39"/>
      <c r="F1" s="118" t="s">
        <v>118</v>
      </c>
    </row>
    <row r="2" spans="1:9" ht="18.75" x14ac:dyDescent="0.3">
      <c r="A2" s="91" t="s">
        <v>0</v>
      </c>
      <c r="B2" s="39"/>
      <c r="C2" s="39"/>
      <c r="D2" s="39"/>
      <c r="E2" s="39"/>
      <c r="F2" s="39"/>
    </row>
    <row r="3" spans="1:9" ht="18.75" x14ac:dyDescent="0.3">
      <c r="A3" s="39"/>
      <c r="B3" s="39"/>
      <c r="C3" s="39"/>
      <c r="D3" s="39"/>
      <c r="E3" s="39"/>
      <c r="F3" s="39"/>
      <c r="G3" s="2"/>
      <c r="H3" s="2"/>
      <c r="I3" s="2"/>
    </row>
    <row r="4" spans="1:9" s="29" customFormat="1" ht="16.5" thickBot="1" x14ac:dyDescent="0.3">
      <c r="A4" s="191" t="str">
        <f>'start here-do not delete'!D29</f>
        <v>FY 2022</v>
      </c>
      <c r="B4" s="191" t="s">
        <v>71</v>
      </c>
      <c r="C4" s="263"/>
      <c r="D4" s="263"/>
      <c r="E4" s="263"/>
      <c r="F4" s="263"/>
      <c r="G4" s="264"/>
    </row>
    <row r="5" spans="1:9" ht="15" x14ac:dyDescent="0.25">
      <c r="A5" s="40"/>
      <c r="B5" s="2"/>
      <c r="C5" s="2"/>
      <c r="D5" s="2"/>
      <c r="E5" s="2"/>
      <c r="F5" s="2"/>
      <c r="G5" s="2"/>
      <c r="H5" s="2"/>
      <c r="I5" s="2"/>
    </row>
    <row r="6" spans="1:9" ht="15" x14ac:dyDescent="0.25">
      <c r="A6" s="40"/>
      <c r="B6" s="2"/>
      <c r="C6" s="2"/>
      <c r="D6" s="2"/>
      <c r="E6" s="2"/>
      <c r="F6" s="2"/>
      <c r="G6" s="2"/>
      <c r="H6" s="2"/>
      <c r="I6" s="2"/>
    </row>
    <row r="7" spans="1:9" ht="15" x14ac:dyDescent="0.25">
      <c r="A7" s="140" t="s">
        <v>282</v>
      </c>
      <c r="B7" s="2"/>
      <c r="C7" s="2"/>
      <c r="D7" s="2"/>
      <c r="E7" s="2"/>
      <c r="F7" s="2"/>
      <c r="G7" s="2"/>
      <c r="H7" s="2"/>
      <c r="I7" s="2"/>
    </row>
    <row r="8" spans="1:9" ht="15" x14ac:dyDescent="0.25">
      <c r="A8" s="2"/>
      <c r="B8" s="2"/>
      <c r="C8" s="2"/>
      <c r="D8" s="2"/>
      <c r="E8" s="2"/>
      <c r="F8" s="2"/>
      <c r="G8" s="2"/>
      <c r="H8" s="2"/>
      <c r="I8" s="2"/>
    </row>
    <row r="9" spans="1:9" ht="15" x14ac:dyDescent="0.25">
      <c r="A9" s="2"/>
      <c r="B9" s="2"/>
      <c r="C9" s="2"/>
      <c r="D9" s="2"/>
      <c r="E9" s="2"/>
      <c r="F9" s="2" t="s">
        <v>72</v>
      </c>
      <c r="G9" s="2"/>
      <c r="H9" s="2"/>
      <c r="I9" s="2"/>
    </row>
    <row r="10" spans="1:9" ht="15" x14ac:dyDescent="0.25">
      <c r="A10" s="2" t="s">
        <v>73</v>
      </c>
      <c r="B10" s="2"/>
      <c r="C10" s="2"/>
      <c r="D10" s="2"/>
      <c r="E10" s="2"/>
      <c r="F10" s="63" t="s">
        <v>106</v>
      </c>
      <c r="G10" s="2"/>
      <c r="H10" s="2"/>
      <c r="I10" s="2"/>
    </row>
    <row r="11" spans="1:9" ht="15" x14ac:dyDescent="0.25">
      <c r="A11" s="2"/>
      <c r="B11" s="2"/>
      <c r="C11" s="2"/>
      <c r="D11" s="2"/>
      <c r="E11" s="2"/>
      <c r="F11" s="2"/>
      <c r="G11" s="2"/>
      <c r="H11" s="2"/>
      <c r="I11" s="2"/>
    </row>
    <row r="12" spans="1:9" ht="15" x14ac:dyDescent="0.25">
      <c r="A12" s="2"/>
      <c r="B12" s="2" t="s">
        <v>269</v>
      </c>
      <c r="C12" s="2"/>
      <c r="D12" s="2"/>
      <c r="E12" s="35"/>
      <c r="F12" s="2" t="s">
        <v>204</v>
      </c>
      <c r="G12" s="2"/>
      <c r="H12" s="2"/>
      <c r="I12" s="2"/>
    </row>
    <row r="13" spans="1:9" ht="15" x14ac:dyDescent="0.25">
      <c r="A13" s="2"/>
      <c r="B13" s="2" t="s">
        <v>270</v>
      </c>
      <c r="C13" s="2"/>
      <c r="D13" s="2"/>
      <c r="E13" s="35"/>
      <c r="F13" s="2" t="s">
        <v>204</v>
      </c>
      <c r="G13" s="2"/>
      <c r="H13" s="2"/>
      <c r="I13" s="2"/>
    </row>
    <row r="14" spans="1:9" ht="15" x14ac:dyDescent="0.25">
      <c r="A14" s="2"/>
      <c r="B14" s="2" t="s">
        <v>271</v>
      </c>
      <c r="C14" s="2"/>
      <c r="D14" s="2"/>
      <c r="E14" s="35"/>
      <c r="F14" s="2" t="s">
        <v>204</v>
      </c>
      <c r="G14" s="2"/>
      <c r="H14" s="2"/>
      <c r="I14" s="2"/>
    </row>
    <row r="15" spans="1:9" ht="15" x14ac:dyDescent="0.25">
      <c r="A15" s="2"/>
      <c r="B15" s="2" t="s">
        <v>272</v>
      </c>
      <c r="C15" s="2"/>
      <c r="D15" s="2"/>
      <c r="E15" s="35"/>
      <c r="F15" s="2" t="s">
        <v>204</v>
      </c>
      <c r="G15" s="2"/>
      <c r="H15" s="2"/>
      <c r="I15" s="2"/>
    </row>
    <row r="16" spans="1:9" ht="15" x14ac:dyDescent="0.25">
      <c r="A16" s="2"/>
      <c r="B16" s="2"/>
      <c r="C16" s="2"/>
      <c r="D16" s="2"/>
      <c r="E16" s="63"/>
      <c r="F16" s="37"/>
      <c r="G16" s="2"/>
      <c r="H16" s="2"/>
      <c r="I16" s="2"/>
    </row>
    <row r="17" spans="1:9" ht="15.75" thickBot="1" x14ac:dyDescent="0.3">
      <c r="A17" s="2"/>
      <c r="B17" s="2" t="s">
        <v>74</v>
      </c>
      <c r="C17" s="2"/>
      <c r="D17" s="2"/>
      <c r="E17" s="141">
        <f>SUM(E12:E16)</f>
        <v>0</v>
      </c>
      <c r="F17" s="142" t="s">
        <v>165</v>
      </c>
      <c r="G17" s="2"/>
      <c r="H17" s="2"/>
      <c r="I17" s="2"/>
    </row>
    <row r="18" spans="1:9" ht="15.75" thickTop="1" x14ac:dyDescent="0.25">
      <c r="A18" s="2"/>
      <c r="B18" s="2"/>
      <c r="C18" s="2"/>
      <c r="D18" s="2"/>
      <c r="E18" s="2"/>
      <c r="F18" s="2"/>
      <c r="G18" s="2"/>
      <c r="H18" s="2"/>
      <c r="I18" s="2"/>
    </row>
    <row r="19" spans="1:9" ht="15" x14ac:dyDescent="0.25">
      <c r="A19" s="2"/>
      <c r="B19" s="2"/>
      <c r="C19" s="2"/>
      <c r="D19" s="2"/>
      <c r="E19" s="2"/>
      <c r="F19" s="2"/>
      <c r="G19" s="2"/>
      <c r="H19" s="2"/>
      <c r="I19" s="2"/>
    </row>
    <row r="20" spans="1:9" ht="15" x14ac:dyDescent="0.25">
      <c r="A20" s="2" t="s">
        <v>125</v>
      </c>
      <c r="B20" s="2"/>
      <c r="C20" s="2"/>
      <c r="D20" s="2"/>
      <c r="E20" s="2"/>
      <c r="F20" s="2"/>
      <c r="G20" s="2"/>
      <c r="H20" s="2"/>
      <c r="I20" s="2"/>
    </row>
    <row r="21" spans="1:9" ht="15" x14ac:dyDescent="0.25">
      <c r="A21" s="2"/>
      <c r="B21" s="2"/>
      <c r="C21" s="2"/>
      <c r="D21" s="2"/>
      <c r="E21" s="2"/>
      <c r="F21" s="2"/>
      <c r="G21" s="2"/>
      <c r="H21" s="2"/>
      <c r="I21" s="2"/>
    </row>
    <row r="22" spans="1:9" ht="15" x14ac:dyDescent="0.25">
      <c r="A22" s="2"/>
      <c r="B22" s="2" t="s">
        <v>268</v>
      </c>
      <c r="C22" s="2"/>
      <c r="D22" s="2"/>
      <c r="E22" s="131">
        <f>'Exh C actual base'!U207</f>
        <v>0</v>
      </c>
      <c r="F22" s="2" t="s">
        <v>237</v>
      </c>
      <c r="G22" s="2"/>
      <c r="H22" s="2"/>
      <c r="I22" s="2"/>
    </row>
    <row r="23" spans="1:9" ht="15" x14ac:dyDescent="0.25">
      <c r="A23" s="2"/>
      <c r="B23" s="2" t="s">
        <v>409</v>
      </c>
      <c r="C23" s="2"/>
      <c r="D23" s="2"/>
      <c r="E23" s="2">
        <f>'Exh E-1 actual pool'!N69</f>
        <v>0</v>
      </c>
      <c r="F23" s="2" t="s">
        <v>235</v>
      </c>
      <c r="G23" s="2"/>
      <c r="H23" s="2"/>
      <c r="I23" s="2"/>
    </row>
    <row r="24" spans="1:9" ht="15" x14ac:dyDescent="0.25">
      <c r="A24" s="2"/>
      <c r="B24" s="2" t="s">
        <v>410</v>
      </c>
      <c r="C24" s="2"/>
      <c r="D24" s="2"/>
      <c r="E24" s="37">
        <f>'Exh E-1 actual pool'!N81</f>
        <v>0</v>
      </c>
      <c r="F24" s="37" t="s">
        <v>235</v>
      </c>
      <c r="G24" s="2"/>
      <c r="H24" s="2"/>
      <c r="I24" s="2"/>
    </row>
    <row r="25" spans="1:9" ht="15" x14ac:dyDescent="0.25">
      <c r="A25" s="2"/>
      <c r="B25" s="2"/>
      <c r="C25" s="2"/>
      <c r="D25" s="2"/>
      <c r="E25" s="2"/>
      <c r="F25" s="2"/>
      <c r="G25" s="2"/>
      <c r="H25" s="2"/>
      <c r="I25" s="2"/>
    </row>
    <row r="26" spans="1:9" ht="15" x14ac:dyDescent="0.25">
      <c r="A26" s="2" t="s">
        <v>324</v>
      </c>
      <c r="B26" s="2"/>
      <c r="D26" s="2"/>
      <c r="E26" s="2">
        <f>'Exh C actual base'!Q207</f>
        <v>0</v>
      </c>
      <c r="F26" s="2" t="s">
        <v>237</v>
      </c>
      <c r="G26" s="2"/>
      <c r="H26" s="2"/>
      <c r="I26" s="2"/>
    </row>
    <row r="27" spans="1:9" ht="15" x14ac:dyDescent="0.25">
      <c r="A27" s="2" t="s">
        <v>273</v>
      </c>
      <c r="B27" s="2"/>
      <c r="D27" s="2"/>
      <c r="E27" s="2">
        <f>'Exh C actual base'!S207</f>
        <v>0</v>
      </c>
      <c r="F27" s="2" t="s">
        <v>237</v>
      </c>
      <c r="G27" s="2"/>
      <c r="H27" s="2"/>
      <c r="I27" s="2"/>
    </row>
    <row r="28" spans="1:9" ht="15" x14ac:dyDescent="0.25">
      <c r="A28" s="2"/>
      <c r="B28" s="2"/>
      <c r="C28" s="2"/>
      <c r="D28" s="2"/>
      <c r="E28" s="2"/>
      <c r="F28" s="2"/>
      <c r="G28" s="2"/>
      <c r="H28" s="2"/>
      <c r="I28" s="2"/>
    </row>
    <row r="29" spans="1:9" ht="15" x14ac:dyDescent="0.25">
      <c r="A29" s="2"/>
      <c r="B29" s="2"/>
      <c r="C29" s="2"/>
      <c r="D29" s="2"/>
      <c r="E29" s="2"/>
      <c r="F29" s="2"/>
      <c r="G29" s="2"/>
      <c r="H29" s="2"/>
      <c r="I29" s="2"/>
    </row>
    <row r="30" spans="1:9" ht="15" x14ac:dyDescent="0.25">
      <c r="A30" s="2"/>
      <c r="B30" s="2" t="s">
        <v>75</v>
      </c>
      <c r="C30" s="2"/>
      <c r="D30" s="2"/>
      <c r="E30" s="302">
        <f>SUM(E22:E29)</f>
        <v>0</v>
      </c>
      <c r="F30" s="37"/>
      <c r="G30" s="2"/>
      <c r="H30" s="2"/>
      <c r="I30" s="2"/>
    </row>
    <row r="31" spans="1:9" ht="15" x14ac:dyDescent="0.25">
      <c r="A31" s="2"/>
      <c r="B31" s="2"/>
      <c r="C31" s="2"/>
      <c r="D31" s="2"/>
      <c r="E31" s="2"/>
      <c r="F31" s="2"/>
      <c r="G31" s="2"/>
      <c r="H31" s="2"/>
      <c r="I31" s="2"/>
    </row>
    <row r="32" spans="1:9" ht="15.75" thickBot="1" x14ac:dyDescent="0.3">
      <c r="A32" s="2"/>
      <c r="B32" s="2" t="s">
        <v>110</v>
      </c>
      <c r="C32" s="2"/>
      <c r="D32" s="55"/>
      <c r="E32" s="129">
        <f>E30-E17</f>
        <v>0</v>
      </c>
      <c r="F32" s="93" t="s">
        <v>164</v>
      </c>
      <c r="G32" s="2"/>
      <c r="H32" s="2"/>
      <c r="I32" s="2"/>
    </row>
    <row r="33" spans="1:9" ht="15.75" thickTop="1" x14ac:dyDescent="0.25">
      <c r="A33" s="2"/>
      <c r="B33" s="2"/>
      <c r="C33" s="2"/>
      <c r="D33" s="2"/>
      <c r="E33" s="2"/>
      <c r="F33" s="2"/>
      <c r="G33" s="2"/>
      <c r="H33" s="2"/>
      <c r="I33" s="2"/>
    </row>
    <row r="34" spans="1:9" ht="15" x14ac:dyDescent="0.25">
      <c r="A34" s="2"/>
      <c r="B34" s="2"/>
      <c r="C34" s="2"/>
      <c r="D34" s="2"/>
      <c r="E34" s="2"/>
      <c r="F34" s="2"/>
      <c r="G34" s="2"/>
      <c r="H34" s="2"/>
      <c r="I34" s="2"/>
    </row>
    <row r="35" spans="1:9" ht="15" x14ac:dyDescent="0.25">
      <c r="A35" s="47" t="s">
        <v>234</v>
      </c>
      <c r="B35" s="47"/>
      <c r="C35" s="47"/>
      <c r="D35" s="47"/>
      <c r="E35" s="2"/>
      <c r="F35" s="2"/>
      <c r="G35" s="2"/>
      <c r="H35" s="2"/>
      <c r="I35" s="2"/>
    </row>
    <row r="36" spans="1:9" ht="15" x14ac:dyDescent="0.25">
      <c r="A36" s="47"/>
      <c r="B36" s="47"/>
      <c r="C36" s="47"/>
      <c r="D36" s="47"/>
      <c r="E36" s="2"/>
      <c r="F36" s="2"/>
      <c r="G36" s="2"/>
    </row>
    <row r="37" spans="1:9" ht="15" x14ac:dyDescent="0.25">
      <c r="A37" s="47" t="s">
        <v>193</v>
      </c>
      <c r="B37" s="47"/>
      <c r="C37" s="47"/>
      <c r="D37" s="47"/>
      <c r="E37" s="2"/>
      <c r="F37" s="2"/>
      <c r="G37" s="2"/>
    </row>
    <row r="38" spans="1:9" ht="15" x14ac:dyDescent="0.25">
      <c r="A38" s="47"/>
      <c r="B38" s="47"/>
      <c r="C38" s="47"/>
      <c r="D38" s="47"/>
      <c r="E38" s="2"/>
      <c r="F38" s="2"/>
      <c r="G38" s="2"/>
    </row>
    <row r="39" spans="1:9" ht="15" x14ac:dyDescent="0.25">
      <c r="A39" s="276" t="s">
        <v>325</v>
      </c>
      <c r="B39" s="47"/>
      <c r="C39" s="47"/>
      <c r="D39" s="47"/>
      <c r="E39" s="2"/>
      <c r="F39" s="2"/>
      <c r="G39" s="2"/>
    </row>
    <row r="40" spans="1:9" ht="15" x14ac:dyDescent="0.25">
      <c r="A40" s="47"/>
      <c r="B40" s="47"/>
      <c r="C40" s="47"/>
      <c r="D40" s="2"/>
      <c r="E40" s="2"/>
      <c r="F40" s="2"/>
      <c r="G40" s="2"/>
    </row>
    <row r="41" spans="1:9" ht="15" x14ac:dyDescent="0.25">
      <c r="A41" s="260"/>
      <c r="B41" s="261"/>
      <c r="C41" s="261"/>
      <c r="D41" s="262"/>
      <c r="E41" s="262"/>
      <c r="F41" s="262"/>
    </row>
    <row r="42" spans="1:9" ht="15" x14ac:dyDescent="0.25">
      <c r="A42" s="90"/>
      <c r="B42" s="47"/>
      <c r="C42" s="47"/>
    </row>
    <row r="43" spans="1:9" s="29" customFormat="1" ht="16.5" thickBot="1" x14ac:dyDescent="0.3">
      <c r="A43" s="191" t="str">
        <f>'start here-do not delete'!D29</f>
        <v>FY 2022</v>
      </c>
      <c r="B43" s="191" t="s">
        <v>420</v>
      </c>
      <c r="C43" s="188"/>
      <c r="D43" s="263"/>
      <c r="E43" s="263"/>
      <c r="F43" s="263"/>
      <c r="G43" s="264"/>
    </row>
    <row r="45" spans="1:9" ht="15" x14ac:dyDescent="0.25">
      <c r="F45" s="2" t="s">
        <v>72</v>
      </c>
    </row>
    <row r="46" spans="1:9" ht="15" x14ac:dyDescent="0.25">
      <c r="F46" s="63" t="s">
        <v>106</v>
      </c>
    </row>
    <row r="47" spans="1:9" s="2" customFormat="1" ht="15" x14ac:dyDescent="0.25">
      <c r="A47" s="2" t="s">
        <v>278</v>
      </c>
    </row>
    <row r="48" spans="1:9" s="2" customFormat="1" ht="15" x14ac:dyDescent="0.25"/>
    <row r="49" spans="1:6" s="2" customFormat="1" ht="15" x14ac:dyDescent="0.25">
      <c r="B49" s="2" t="s">
        <v>274</v>
      </c>
      <c r="E49" s="2">
        <v>0</v>
      </c>
      <c r="F49" s="2" t="s">
        <v>204</v>
      </c>
    </row>
    <row r="50" spans="1:6" s="2" customFormat="1" ht="15" x14ac:dyDescent="0.25">
      <c r="B50" s="2" t="s">
        <v>275</v>
      </c>
      <c r="E50" s="2">
        <v>0</v>
      </c>
      <c r="F50" s="2" t="s">
        <v>204</v>
      </c>
    </row>
    <row r="51" spans="1:6" s="2" customFormat="1" ht="15" x14ac:dyDescent="0.25">
      <c r="B51" s="2" t="s">
        <v>276</v>
      </c>
      <c r="E51" s="2">
        <v>0</v>
      </c>
      <c r="F51" s="2" t="s">
        <v>204</v>
      </c>
    </row>
    <row r="52" spans="1:6" s="2" customFormat="1" ht="15" x14ac:dyDescent="0.25">
      <c r="B52" s="2" t="s">
        <v>277</v>
      </c>
      <c r="E52" s="2">
        <v>0</v>
      </c>
      <c r="F52" s="2" t="s">
        <v>204</v>
      </c>
    </row>
    <row r="53" spans="1:6" s="2" customFormat="1" ht="15" x14ac:dyDescent="0.25"/>
    <row r="54" spans="1:6" s="2" customFormat="1" ht="15.75" thickBot="1" x14ac:dyDescent="0.3">
      <c r="B54" s="2" t="s">
        <v>279</v>
      </c>
      <c r="E54" s="129">
        <f>SUM(E49:E53)</f>
        <v>0</v>
      </c>
    </row>
    <row r="55" spans="1:6" s="2" customFormat="1" ht="15.75" thickTop="1" x14ac:dyDescent="0.25"/>
    <row r="56" spans="1:6" s="2" customFormat="1" ht="15" x14ac:dyDescent="0.25"/>
    <row r="57" spans="1:6" s="2" customFormat="1" ht="15" x14ac:dyDescent="0.25">
      <c r="A57" s="90"/>
      <c r="B57" s="47" t="s">
        <v>266</v>
      </c>
      <c r="C57" s="47"/>
      <c r="E57" s="2">
        <f>E22</f>
        <v>0</v>
      </c>
      <c r="F57" s="2" t="s">
        <v>117</v>
      </c>
    </row>
    <row r="58" spans="1:6" s="2" customFormat="1" ht="15" x14ac:dyDescent="0.25">
      <c r="B58" s="2" t="s">
        <v>411</v>
      </c>
      <c r="E58" s="2">
        <f>'Exh E-1 actual pool'!N36</f>
        <v>0</v>
      </c>
      <c r="F58" s="2" t="s">
        <v>114</v>
      </c>
    </row>
    <row r="59" spans="1:6" s="2" customFormat="1" ht="15" x14ac:dyDescent="0.25">
      <c r="B59" s="2" t="s">
        <v>412</v>
      </c>
      <c r="E59" s="2">
        <f>'Exh E-1 actual pool'!N76</f>
        <v>0</v>
      </c>
      <c r="F59" s="2" t="s">
        <v>114</v>
      </c>
    </row>
    <row r="60" spans="1:6" s="2" customFormat="1" ht="15" x14ac:dyDescent="0.25">
      <c r="B60" s="2" t="s">
        <v>280</v>
      </c>
      <c r="E60" s="2">
        <f>'Exh C actual base'!Q207</f>
        <v>0</v>
      </c>
      <c r="F60" s="2" t="s">
        <v>117</v>
      </c>
    </row>
    <row r="61" spans="1:6" s="2" customFormat="1" ht="15" x14ac:dyDescent="0.25"/>
    <row r="62" spans="1:6" s="2" customFormat="1" ht="15" x14ac:dyDescent="0.25"/>
    <row r="63" spans="1:6" s="2" customFormat="1" ht="15.75" thickBot="1" x14ac:dyDescent="0.3">
      <c r="B63" s="2" t="s">
        <v>281</v>
      </c>
      <c r="E63" s="129">
        <f>SUM(E57:E62)</f>
        <v>0</v>
      </c>
    </row>
    <row r="64" spans="1:6" s="2" customFormat="1" ht="15.75" thickTop="1" x14ac:dyDescent="0.25"/>
    <row r="65" spans="1:6" s="2" customFormat="1" ht="15.75" thickBot="1" x14ac:dyDescent="0.3">
      <c r="B65" s="2" t="s">
        <v>110</v>
      </c>
      <c r="E65" s="167">
        <f>E54-E63</f>
        <v>0</v>
      </c>
      <c r="F65" s="341" t="s">
        <v>418</v>
      </c>
    </row>
    <row r="66" spans="1:6" s="2" customFormat="1" ht="15.75" thickTop="1" x14ac:dyDescent="0.25"/>
    <row r="67" spans="1:6" s="2" customFormat="1" ht="15" x14ac:dyDescent="0.25">
      <c r="A67" s="47" t="s">
        <v>419</v>
      </c>
    </row>
  </sheetData>
  <sheetProtection formatCells="0" insertRows="0" deleteRows="0"/>
  <protectedRanges>
    <protectedRange sqref="C28 E26:E27" name="Range10"/>
    <protectedRange sqref="A5:B5" name="Range8"/>
    <protectedRange sqref="F12:F15 F49:F52" name="Range1"/>
    <protectedRange sqref="F26:F28" name="Range4"/>
    <protectedRange sqref="F22:F23" name="Range5"/>
    <protectedRange sqref="B12:B15 B49:B56" name="Range7"/>
    <protectedRange sqref="A42" name="Range9_1"/>
    <protectedRange sqref="A35" name="Range9_2"/>
    <protectedRange sqref="E15" name="Range1_1"/>
  </protectedRanges>
  <customSheetViews>
    <customSheetView guid="{55322F06-EF2B-4EBF-91FC-6C830D0D22C9}" fitToPage="1" showRuler="0">
      <selection activeCell="B15" sqref="B15"/>
      <pageMargins left="0.75" right="0.75" top="1" bottom="1" header="0.5" footer="0.5"/>
      <pageSetup orientation="portrait" r:id="rId1"/>
      <headerFooter alignWithMargins="0">
        <oddFooter>&amp;LSchedule F&amp;C&amp;A&amp;RUpdated: &amp;D</oddFooter>
      </headerFooter>
    </customSheetView>
    <customSheetView guid="{EC77BDF0-E4AB-4C37-A286-B132C795CB0B}" fitToPage="1" showRuler="0">
      <selection activeCell="B15" sqref="B15"/>
      <pageMargins left="0.75" right="0.75" top="1" bottom="1" header="0.5" footer="0.5"/>
      <pageSetup orientation="portrait" r:id="rId2"/>
      <headerFooter alignWithMargins="0">
        <oddFooter>&amp;LSchedule F&amp;C&amp;A&amp;RUpdated: &amp;D</oddFooter>
      </headerFooter>
    </customSheetView>
    <customSheetView guid="{96FAF5F8-BD57-4EDE-AC8B-7E6854529246}" fitToPage="1" showRuler="0" topLeftCell="A10">
      <selection activeCell="C34" sqref="C34"/>
      <pageMargins left="0.75" right="0.75" top="1" bottom="1" header="0.5" footer="0.5"/>
      <pageSetup orientation="portrait" r:id="rId3"/>
      <headerFooter alignWithMargins="0">
        <oddFooter>&amp;LSchedule F&amp;C&amp;A&amp;RUpdated: &amp;D</oddFooter>
      </headerFooter>
    </customSheetView>
  </customSheetViews>
  <phoneticPr fontId="7" type="noConversion"/>
  <printOptions headings="1"/>
  <pageMargins left="0.5" right="0.5" top="1" bottom="1" header="0.5" footer="0.5"/>
  <pageSetup scale="66" orientation="portrait" r:id="rId4"/>
  <headerFooter alignWithMargins="0">
    <oddFooter>&amp;L&amp;F&amp;C&amp;A&amp;RUpdated: &amp;D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42"/>
  <sheetViews>
    <sheetView zoomScaleNormal="100" workbookViewId="0">
      <pane ySplit="9" topLeftCell="A10" activePane="bottomLeft" state="frozen"/>
      <selection pane="bottomLeft" activeCell="A37" sqref="A37:I37"/>
    </sheetView>
  </sheetViews>
  <sheetFormatPr defaultColWidth="9.140625" defaultRowHeight="15" x14ac:dyDescent="0.25"/>
  <cols>
    <col min="1" max="1" width="33.7109375" style="47" customWidth="1"/>
    <col min="2" max="2" width="3" style="47" customWidth="1"/>
    <col min="3" max="3" width="11.7109375" style="47" bestFit="1" customWidth="1"/>
    <col min="4" max="4" width="3.28515625" style="47" customWidth="1"/>
    <col min="5" max="5" width="13" style="47" customWidth="1"/>
    <col min="6" max="6" width="2.7109375" style="47" customWidth="1"/>
    <col min="7" max="7" width="14.7109375" style="47" bestFit="1" customWidth="1"/>
    <col min="8" max="8" width="2" style="47" customWidth="1"/>
    <col min="9" max="9" width="13.28515625" style="47" bestFit="1" customWidth="1"/>
    <col min="10" max="16384" width="9.140625" style="47"/>
  </cols>
  <sheetData>
    <row r="1" spans="1:9" ht="18.75" x14ac:dyDescent="0.3">
      <c r="A1" s="169" t="str">
        <f>Entity</f>
        <v>Name of Tribe</v>
      </c>
      <c r="B1" s="90"/>
      <c r="I1" s="170" t="s">
        <v>187</v>
      </c>
    </row>
    <row r="2" spans="1:9" ht="18.75" x14ac:dyDescent="0.3">
      <c r="A2" s="169" t="s">
        <v>0</v>
      </c>
      <c r="B2" s="90"/>
    </row>
    <row r="3" spans="1:9" x14ac:dyDescent="0.25">
      <c r="A3" s="256" t="s">
        <v>298</v>
      </c>
      <c r="B3" s="90"/>
    </row>
    <row r="4" spans="1:9" x14ac:dyDescent="0.25">
      <c r="A4" s="90"/>
      <c r="B4" s="90"/>
      <c r="H4" s="268"/>
    </row>
    <row r="5" spans="1:9" ht="19.5" thickBot="1" x14ac:dyDescent="0.35">
      <c r="A5" s="171" t="s">
        <v>199</v>
      </c>
      <c r="B5" s="171"/>
      <c r="C5" s="172"/>
      <c r="D5" s="172"/>
      <c r="E5" s="381" t="str">
        <f>'start here-do not delete'!D29</f>
        <v>FY 2022</v>
      </c>
      <c r="F5" s="382"/>
      <c r="G5" s="382"/>
      <c r="H5" s="269"/>
      <c r="I5" s="173" t="str">
        <f>'start here-do not delete'!D30</f>
        <v>FY 2024</v>
      </c>
    </row>
    <row r="6" spans="1:9" x14ac:dyDescent="0.25">
      <c r="H6" s="270"/>
    </row>
    <row r="7" spans="1:9" s="49" customFormat="1" x14ac:dyDescent="0.25">
      <c r="C7" s="49" t="s">
        <v>35</v>
      </c>
      <c r="H7" s="271"/>
    </row>
    <row r="8" spans="1:9" s="49" customFormat="1" ht="15.75" thickBot="1" x14ac:dyDescent="0.3">
      <c r="A8" s="273" t="s">
        <v>316</v>
      </c>
      <c r="B8" s="50"/>
      <c r="C8" s="50" t="s">
        <v>153</v>
      </c>
      <c r="D8" s="50"/>
      <c r="E8" s="50" t="s">
        <v>92</v>
      </c>
      <c r="F8" s="50"/>
      <c r="G8" s="50" t="s">
        <v>1</v>
      </c>
      <c r="H8" s="271"/>
      <c r="I8" s="50" t="s">
        <v>1</v>
      </c>
    </row>
    <row r="9" spans="1:9" x14ac:dyDescent="0.25">
      <c r="H9" s="270"/>
    </row>
    <row r="10" spans="1:9" x14ac:dyDescent="0.25">
      <c r="A10" s="90" t="s">
        <v>101</v>
      </c>
      <c r="B10" s="174" t="s">
        <v>13</v>
      </c>
      <c r="C10" s="49" t="s">
        <v>181</v>
      </c>
      <c r="H10" s="270"/>
    </row>
    <row r="11" spans="1:9" x14ac:dyDescent="0.25">
      <c r="H11" s="270"/>
    </row>
    <row r="12" spans="1:9" x14ac:dyDescent="0.25">
      <c r="A12" s="90" t="s">
        <v>102</v>
      </c>
      <c r="H12" s="270"/>
    </row>
    <row r="13" spans="1:9" x14ac:dyDescent="0.25">
      <c r="A13" s="47" t="s">
        <v>97</v>
      </c>
      <c r="E13" s="51"/>
      <c r="F13" s="51"/>
      <c r="G13" s="51"/>
      <c r="H13" s="270"/>
      <c r="I13" s="51"/>
    </row>
    <row r="14" spans="1:9" x14ac:dyDescent="0.25">
      <c r="A14" s="47" t="s">
        <v>100</v>
      </c>
      <c r="E14" s="51"/>
      <c r="F14" s="51"/>
      <c r="G14" s="51"/>
      <c r="H14" s="270"/>
      <c r="I14" s="51"/>
    </row>
    <row r="15" spans="1:9" x14ac:dyDescent="0.25">
      <c r="A15" s="47" t="s">
        <v>98</v>
      </c>
      <c r="E15" s="51"/>
      <c r="F15" s="51"/>
      <c r="G15" s="51"/>
      <c r="H15" s="270"/>
      <c r="I15" s="51"/>
    </row>
    <row r="16" spans="1:9" x14ac:dyDescent="0.25">
      <c r="A16" s="47" t="s">
        <v>99</v>
      </c>
      <c r="E16" s="51"/>
      <c r="F16" s="51"/>
      <c r="G16" s="51"/>
      <c r="H16" s="270"/>
      <c r="I16" s="51"/>
    </row>
    <row r="17" spans="1:9" x14ac:dyDescent="0.25">
      <c r="E17" s="51"/>
      <c r="F17" s="51"/>
      <c r="G17" s="51"/>
      <c r="H17" s="270"/>
      <c r="I17" s="51"/>
    </row>
    <row r="18" spans="1:9" x14ac:dyDescent="0.25">
      <c r="A18" s="90" t="s">
        <v>103</v>
      </c>
      <c r="E18" s="51"/>
      <c r="F18" s="51"/>
      <c r="G18" s="51"/>
      <c r="H18" s="270"/>
      <c r="I18" s="51"/>
    </row>
    <row r="19" spans="1:9" x14ac:dyDescent="0.25">
      <c r="A19" s="47" t="s">
        <v>93</v>
      </c>
      <c r="E19" s="51"/>
      <c r="F19" s="51"/>
      <c r="G19" s="51"/>
      <c r="H19" s="270"/>
      <c r="I19" s="51"/>
    </row>
    <row r="20" spans="1:9" x14ac:dyDescent="0.25">
      <c r="A20" s="47" t="s">
        <v>94</v>
      </c>
      <c r="E20" s="51"/>
      <c r="F20" s="51"/>
      <c r="G20" s="51"/>
      <c r="H20" s="270"/>
      <c r="I20" s="51"/>
    </row>
    <row r="21" spans="1:9" x14ac:dyDescent="0.25">
      <c r="A21" s="47" t="s">
        <v>95</v>
      </c>
      <c r="E21" s="51"/>
      <c r="F21" s="51"/>
      <c r="G21" s="51"/>
      <c r="H21" s="270"/>
      <c r="I21" s="51"/>
    </row>
    <row r="22" spans="1:9" x14ac:dyDescent="0.25">
      <c r="A22" s="47" t="s">
        <v>202</v>
      </c>
      <c r="E22" s="52"/>
      <c r="F22" s="52"/>
      <c r="G22" s="52"/>
      <c r="H22" s="270"/>
      <c r="I22" s="52"/>
    </row>
    <row r="23" spans="1:9" x14ac:dyDescent="0.25">
      <c r="A23" s="47" t="s">
        <v>96</v>
      </c>
      <c r="E23" s="52">
        <f>C23</f>
        <v>0</v>
      </c>
      <c r="F23" s="52"/>
      <c r="G23" s="52"/>
      <c r="H23" s="270"/>
      <c r="I23" s="52"/>
    </row>
    <row r="24" spans="1:9" x14ac:dyDescent="0.25">
      <c r="A24" s="47" t="s">
        <v>104</v>
      </c>
      <c r="E24" s="52">
        <f>C24</f>
        <v>0</v>
      </c>
      <c r="F24" s="52"/>
      <c r="G24" s="52"/>
      <c r="H24" s="270"/>
      <c r="I24" s="52"/>
    </row>
    <row r="25" spans="1:9" x14ac:dyDescent="0.25">
      <c r="C25" s="176"/>
      <c r="F25" s="176"/>
      <c r="H25" s="270"/>
      <c r="I25" s="52"/>
    </row>
    <row r="26" spans="1:9" ht="15.75" thickBot="1" x14ac:dyDescent="0.3">
      <c r="A26" s="47" t="s">
        <v>7</v>
      </c>
      <c r="B26" s="175"/>
      <c r="C26" s="53">
        <f>SUM(C10:C25)</f>
        <v>0</v>
      </c>
      <c r="E26" s="53">
        <f>SUM(E10:E25)</f>
        <v>0</v>
      </c>
      <c r="F26" s="176"/>
      <c r="G26" s="53">
        <f>SUM(G10:G25)</f>
        <v>0</v>
      </c>
      <c r="H26" s="270"/>
      <c r="I26" s="53">
        <f>SUM(I10:I25)</f>
        <v>0</v>
      </c>
    </row>
    <row r="27" spans="1:9" ht="15.75" thickTop="1" x14ac:dyDescent="0.25">
      <c r="C27" s="177" t="s">
        <v>24</v>
      </c>
      <c r="F27" s="176"/>
      <c r="G27" s="177" t="s">
        <v>26</v>
      </c>
      <c r="H27" s="272"/>
    </row>
    <row r="28" spans="1:9" x14ac:dyDescent="0.25">
      <c r="C28" s="176"/>
      <c r="G28" s="47" t="s">
        <v>179</v>
      </c>
      <c r="H28" s="268"/>
      <c r="I28" s="47" t="s">
        <v>180</v>
      </c>
    </row>
    <row r="29" spans="1:9" x14ac:dyDescent="0.25">
      <c r="C29" s="178"/>
    </row>
    <row r="30" spans="1:9" x14ac:dyDescent="0.25">
      <c r="C30" s="178"/>
    </row>
    <row r="31" spans="1:9" ht="15.75" thickBot="1" x14ac:dyDescent="0.3">
      <c r="A31" s="90" t="s">
        <v>105</v>
      </c>
      <c r="G31" s="179"/>
      <c r="H31" s="54"/>
      <c r="I31" s="47" t="s">
        <v>182</v>
      </c>
    </row>
    <row r="32" spans="1:9" ht="15.75" thickTop="1" x14ac:dyDescent="0.25">
      <c r="A32" s="90"/>
      <c r="G32" s="54"/>
      <c r="H32" s="54"/>
    </row>
    <row r="33" spans="1:9" ht="30" customHeight="1" x14ac:dyDescent="0.25">
      <c r="A33" s="379" t="s">
        <v>188</v>
      </c>
      <c r="B33" s="383"/>
      <c r="C33" s="383"/>
      <c r="D33" s="383"/>
      <c r="E33" s="383"/>
      <c r="F33" s="383"/>
      <c r="G33" s="383"/>
      <c r="H33" s="380"/>
      <c r="I33" s="380"/>
    </row>
    <row r="34" spans="1:9" ht="20.25" customHeight="1" x14ac:dyDescent="0.25"/>
    <row r="35" spans="1:9" ht="15" customHeight="1" x14ac:dyDescent="0.25">
      <c r="A35" s="47" t="s">
        <v>315</v>
      </c>
    </row>
    <row r="37" spans="1:9" ht="30" customHeight="1" x14ac:dyDescent="0.25">
      <c r="A37" s="379" t="s">
        <v>314</v>
      </c>
      <c r="B37" s="379"/>
      <c r="C37" s="379"/>
      <c r="D37" s="379"/>
      <c r="E37" s="379"/>
      <c r="F37" s="379"/>
      <c r="G37" s="379"/>
      <c r="H37" s="379"/>
      <c r="I37" s="379"/>
    </row>
    <row r="39" spans="1:9" ht="17.25" customHeight="1" x14ac:dyDescent="0.25">
      <c r="A39" s="379" t="s">
        <v>208</v>
      </c>
      <c r="B39" s="380"/>
      <c r="C39" s="380"/>
      <c r="D39" s="380"/>
      <c r="E39" s="380"/>
      <c r="F39" s="380"/>
      <c r="G39" s="380"/>
      <c r="H39" s="380"/>
      <c r="I39" s="380"/>
    </row>
    <row r="40" spans="1:9" x14ac:dyDescent="0.25">
      <c r="A40" s="380"/>
      <c r="B40" s="380"/>
      <c r="C40" s="380"/>
      <c r="D40" s="380"/>
      <c r="E40" s="380"/>
      <c r="F40" s="380"/>
      <c r="G40" s="380"/>
      <c r="H40" s="380"/>
      <c r="I40" s="380"/>
    </row>
    <row r="41" spans="1:9" ht="13.5" customHeight="1" x14ac:dyDescent="0.25">
      <c r="A41" s="380"/>
      <c r="B41" s="380"/>
      <c r="C41" s="380"/>
      <c r="D41" s="380"/>
      <c r="E41" s="380"/>
      <c r="F41" s="380"/>
      <c r="G41" s="380"/>
      <c r="H41" s="380"/>
      <c r="I41" s="380"/>
    </row>
    <row r="42" spans="1:9" hidden="1" x14ac:dyDescent="0.25">
      <c r="A42" s="380"/>
      <c r="B42" s="380"/>
      <c r="C42" s="380"/>
      <c r="D42" s="380"/>
      <c r="E42" s="380"/>
      <c r="F42" s="380"/>
      <c r="G42" s="380"/>
      <c r="H42" s="380"/>
      <c r="I42" s="380"/>
    </row>
  </sheetData>
  <mergeCells count="4">
    <mergeCell ref="A39:I42"/>
    <mergeCell ref="E5:G5"/>
    <mergeCell ref="A33:I33"/>
    <mergeCell ref="A37:I37"/>
  </mergeCells>
  <phoneticPr fontId="7" type="noConversion"/>
  <printOptions headings="1"/>
  <pageMargins left="0.5" right="0.5" top="1" bottom="1" header="0.5" footer="0.5"/>
  <pageSetup scale="96" orientation="portrait" r:id="rId1"/>
  <headerFooter alignWithMargins="0">
    <oddFooter>&amp;L&amp;F&amp;C&amp;A&amp;RUpdated: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start here-do not delete</vt:lpstr>
      <vt:lpstr>Rate Info Sheet</vt:lpstr>
      <vt:lpstr>Exh C actual base</vt:lpstr>
      <vt:lpstr>Exh C-1 IndirectCostCollection</vt:lpstr>
      <vt:lpstr>Exh D proposed base</vt:lpstr>
      <vt:lpstr>Exh E-1 actual pool</vt:lpstr>
      <vt:lpstr>Exh E-2 proposed pool</vt:lpstr>
      <vt:lpstr>Exh F reconciliation</vt:lpstr>
      <vt:lpstr>Exh G depreciation</vt:lpstr>
      <vt:lpstr>Exh H professional services</vt:lpstr>
      <vt:lpstr>Exh I GL of pool account</vt:lpstr>
      <vt:lpstr>Exh J GL of IDC revenue</vt:lpstr>
      <vt:lpstr>Exh B-1 Carryforward (638)</vt:lpstr>
      <vt:lpstr>Exh B-2 Carryforward(all other)</vt:lpstr>
      <vt:lpstr>Exh B-3 Carryforward</vt:lpstr>
      <vt:lpstr>Exh A Rate (FCF)</vt:lpstr>
      <vt:lpstr>Entity</vt:lpstr>
      <vt:lpstr>'Exh A Rate (FCF)'!Print_Area</vt:lpstr>
      <vt:lpstr>'Exh B-1 Carryforward (638)'!Print_Area</vt:lpstr>
      <vt:lpstr>'Exh B-2 Carryforward(all other)'!Print_Area</vt:lpstr>
      <vt:lpstr>'Exh B-3 Carryforward'!Print_Area</vt:lpstr>
      <vt:lpstr>'Exh C actual base'!Print_Area</vt:lpstr>
      <vt:lpstr>'Exh C-1 IndirectCostCollection'!Print_Area</vt:lpstr>
      <vt:lpstr>'Exh D proposed base'!Print_Area</vt:lpstr>
      <vt:lpstr>'Exh E-1 actual pool'!Print_Area</vt:lpstr>
      <vt:lpstr>'Exh E-2 proposed pool'!Print_Area</vt:lpstr>
      <vt:lpstr>'Exh F reconciliation'!Print_Area</vt:lpstr>
      <vt:lpstr>'Exh G depreciation'!Print_Area</vt:lpstr>
      <vt:lpstr>'Exh C actual base'!Print_Titles</vt:lpstr>
      <vt:lpstr>'Exh D proposed base'!Print_Titles</vt:lpstr>
      <vt:lpstr>'Exh E-1 actual pool'!Print_Titles</vt:lpstr>
      <vt:lpstr>'Exh E-2 proposed pool'!Print_Titles</vt:lpstr>
    </vt:vector>
  </TitlesOfParts>
  <Company>National Business Center - Denver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NBC</dc:creator>
  <cp:lastModifiedBy>Stout, Mark W</cp:lastModifiedBy>
  <cp:lastPrinted>2015-12-28T23:54:49Z</cp:lastPrinted>
  <dcterms:created xsi:type="dcterms:W3CDTF">2004-03-26T21:50:53Z</dcterms:created>
  <dcterms:modified xsi:type="dcterms:W3CDTF">2024-05-10T22:57:52Z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qminfo">
    <vt:i4>2</vt:i4>
  </property>
  <property fmtid="{D5CDD505-2E9C-101B-9397-08002B2CF9AE}" pid="3" name="lqmsess">
    <vt:lpwstr>5eb923f1-2998-4058-8c09-687aa285d3a4</vt:lpwstr>
  </property>
</Properties>
</file>