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Next update/"/>
    </mc:Choice>
  </mc:AlternateContent>
  <xr:revisionPtr revIDLastSave="34" documentId="8_{D7CDE076-55A1-43AE-BE3F-9D18A446C7D2}" xr6:coauthVersionLast="47" xr6:coauthVersionMax="47" xr10:uidLastSave="{B5FE2ECE-9DDC-4B07-8248-1C1F01389B66}"/>
  <bookViews>
    <workbookView xWindow="-28920" yWindow="-120" windowWidth="29040" windowHeight="17640" tabRatio="918" xr2:uid="{00000000-000D-0000-FFFF-FFFF00000000}"/>
  </bookViews>
  <sheets>
    <sheet name="start here-do not delete" sheetId="1" r:id="rId1"/>
    <sheet name="Rate Info Sheet" sheetId="19" r:id="rId2"/>
    <sheet name="Exh C actual base" sheetId="13" r:id="rId3"/>
    <sheet name="Exh C-1 IndirectCostCollection" sheetId="18" r:id="rId4"/>
    <sheet name="Exh D proposed base" sheetId="7" r:id="rId5"/>
    <sheet name="Exh E-1 actual pool" sheetId="8" r:id="rId6"/>
    <sheet name="Exh E-2 proposed pool" sheetId="9" r:id="rId7"/>
    <sheet name="Exh F reconciliation" sheetId="10" r:id="rId8"/>
    <sheet name="Exh G depreciation" sheetId="14" r:id="rId9"/>
    <sheet name="Exh H professional services" sheetId="17" r:id="rId10"/>
    <sheet name="Exh I GL of pool account" sheetId="20" r:id="rId11"/>
    <sheet name="Exh J GL of IDC revenue" sheetId="21" r:id="rId12"/>
    <sheet name="Exh B Carryforward" sheetId="12" r:id="rId13"/>
    <sheet name="Exh A-1 Rate (FCF)" sheetId="3" r:id="rId14"/>
    <sheet name="Exh A-2 (PRO-FIN)" sheetId="4" r:id="rId15"/>
  </sheets>
  <definedNames>
    <definedName name="Entity">'start here-do not delete'!$D$29</definedName>
    <definedName name="_xlnm.Print_Area" localSheetId="12">'Exh B Carryforward'!$A$1:$R$37</definedName>
    <definedName name="_xlnm.Print_Area" localSheetId="2">'Exh C actual base'!$A$1:$AE$205</definedName>
    <definedName name="_xlnm.Print_Area" localSheetId="3">'Exh C-1 IndirectCostCollection'!$A$1:$L$39</definedName>
    <definedName name="_xlnm.Print_Area" localSheetId="4">'Exh D proposed base'!$B$1:$W$201</definedName>
    <definedName name="_xlnm.Print_Area" localSheetId="5">'Exh E-1 actual pool'!$A$1:$Q$70</definedName>
    <definedName name="_xlnm.Print_Area" localSheetId="6">'Exh E-2 proposed pool'!$A$1:$R$69</definedName>
    <definedName name="_xlnm.Print_Area" localSheetId="8">'Exh G depreciation'!$A$1:$I$34</definedName>
    <definedName name="_xlnm.Print_Titles" localSheetId="2">'Exh C actual base'!$1:$9</definedName>
    <definedName name="_xlnm.Print_Titles" localSheetId="4">'Exh D proposed base'!$1:$9</definedName>
    <definedName name="_xlnm.Print_Titles" localSheetId="5">'Exh E-1 actual pool'!$3:$7</definedName>
    <definedName name="_xlnm.Print_Titles" localSheetId="6">'Exh E-2 proposed pool'!$3:$7</definedName>
    <definedName name="Z_55322F06_EF2B_4EBF_91FC_6C830D0D22C9_.wvu.PrintTitles" localSheetId="4" hidden="1">'Exh D proposed base'!$1:$8</definedName>
    <definedName name="Z_55322F06_EF2B_4EBF_91FC_6C830D0D22C9_.wvu.PrintTitles" localSheetId="5" hidden="1">'Exh E-1 actual pool'!$1:$7</definedName>
    <definedName name="Z_55322F06_EF2B_4EBF_91FC_6C830D0D22C9_.wvu.PrintTitles" localSheetId="6" hidden="1">'Exh E-2 proposed pool'!$1:$7</definedName>
    <definedName name="Z_96FAF5F8_BD57_4EDE_AC8B_7E6854529246_.wvu.PrintTitles" localSheetId="4" hidden="1">'Exh D proposed base'!$1:$8</definedName>
    <definedName name="Z_96FAF5F8_BD57_4EDE_AC8B_7E6854529246_.wvu.PrintTitles" localSheetId="5" hidden="1">'Exh E-1 actual pool'!$1:$7</definedName>
    <definedName name="Z_96FAF5F8_BD57_4EDE_AC8B_7E6854529246_.wvu.PrintTitles" localSheetId="6" hidden="1">'Exh E-2 proposed pool'!$1:$7</definedName>
    <definedName name="Z_EC77BDF0_E4AB_4C37_A286_B132C795CB0B_.wvu.PrintTitles" localSheetId="4" hidden="1">'Exh D proposed base'!$1:$8</definedName>
    <definedName name="Z_EC77BDF0_E4AB_4C37_A286_B132C795CB0B_.wvu.PrintTitles" localSheetId="5" hidden="1">'Exh E-1 actual pool'!$1:$7</definedName>
    <definedName name="Z_EC77BDF0_E4AB_4C37_A286_B132C795CB0B_.wvu.PrintTitles" localSheetId="6" hidden="1">'Exh E-2 proposed pool'!$1:$7</definedName>
  </definedNames>
  <calcPr calcId="191029"/>
  <customWorkbookViews>
    <customWorkbookView name="user - Personal View" guid="{96FAF5F8-BD57-4EDE-AC8B-7E6854529246}" mergeInterval="0" personalView="1" maximized="1" windowWidth="1020" windowHeight="578" tabRatio="953" activeSheetId="10"/>
    <customWorkbookView name="National Business Center - Personal View" guid="{EC77BDF0-E4AB-4C37-A286-B132C795CB0B}" mergeInterval="0" personalView="1" maximized="1" windowWidth="950" windowHeight="597" tabRatio="953" activeSheetId="1"/>
    <customWorkbookView name="Victor Sepulveda - Personal View" guid="{55322F06-EF2B-4EBF-91FC-6C830D0D22C9}" mergeInterval="0" personalView="1" maximized="1" windowWidth="1276" windowHeight="851" tabRatio="953"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2" l="1"/>
  <c r="C3" i="4"/>
  <c r="F10" i="4" s="1"/>
  <c r="A3" i="4"/>
  <c r="A1" i="4" l="1"/>
  <c r="A1" i="3"/>
  <c r="A1" i="12"/>
  <c r="A1" i="21"/>
  <c r="A1" i="20"/>
  <c r="A1" i="17"/>
  <c r="A1" i="14"/>
  <c r="A1" i="10"/>
  <c r="A1" i="9"/>
  <c r="A1" i="8"/>
  <c r="W125" i="7"/>
  <c r="W116" i="7"/>
  <c r="B1" i="7"/>
  <c r="A1" i="18"/>
  <c r="M81" i="13"/>
  <c r="AE81" i="13" s="1"/>
  <c r="B1" i="13" l="1"/>
  <c r="B4" i="19"/>
  <c r="A2" i="21" l="1"/>
  <c r="B6" i="19" l="1"/>
  <c r="M54" i="13" l="1"/>
  <c r="M55" i="13"/>
  <c r="M53" i="13"/>
  <c r="A13" i="3" l="1"/>
  <c r="E24" i="14" l="1"/>
  <c r="E23" i="14"/>
  <c r="W63" i="7" l="1"/>
  <c r="AE60" i="13"/>
  <c r="W188" i="7" l="1"/>
  <c r="W47" i="7"/>
  <c r="W48" i="7"/>
  <c r="AE54" i="13"/>
  <c r="AE55" i="13"/>
  <c r="AE53" i="13"/>
  <c r="C12" i="3" l="1"/>
  <c r="N41" i="9"/>
  <c r="N40" i="9"/>
  <c r="N39" i="9"/>
  <c r="N38" i="9"/>
  <c r="N37" i="9"/>
  <c r="N41" i="8"/>
  <c r="N40" i="8"/>
  <c r="N39" i="8"/>
  <c r="N38" i="8"/>
  <c r="N37" i="8"/>
  <c r="E20" i="17"/>
  <c r="C17" i="17"/>
  <c r="A2" i="20" l="1"/>
  <c r="U168" i="7" l="1"/>
  <c r="S168" i="7"/>
  <c r="Q168" i="7"/>
  <c r="O168" i="7"/>
  <c r="M168" i="7"/>
  <c r="K168" i="7"/>
  <c r="I168" i="7"/>
  <c r="G168" i="7"/>
  <c r="E168" i="7"/>
  <c r="W166" i="7"/>
  <c r="W165" i="7"/>
  <c r="W164" i="7"/>
  <c r="W58" i="7"/>
  <c r="W57" i="7"/>
  <c r="W56" i="7"/>
  <c r="W55" i="7"/>
  <c r="W54" i="7"/>
  <c r="U60" i="7"/>
  <c r="S60" i="7"/>
  <c r="Q60" i="7"/>
  <c r="O60" i="7"/>
  <c r="M60" i="7"/>
  <c r="K60" i="7"/>
  <c r="I60" i="7"/>
  <c r="G60" i="7"/>
  <c r="E60" i="7"/>
  <c r="AE57" i="13"/>
  <c r="AC57" i="13"/>
  <c r="AA57" i="13"/>
  <c r="Y57" i="13"/>
  <c r="W57" i="13"/>
  <c r="U57" i="13"/>
  <c r="S57" i="13"/>
  <c r="Q57" i="13"/>
  <c r="O57" i="13"/>
  <c r="M57" i="13"/>
  <c r="K57" i="13"/>
  <c r="I57" i="13"/>
  <c r="G57" i="13"/>
  <c r="L14" i="18"/>
  <c r="K14" i="12" s="1"/>
  <c r="B14" i="18"/>
  <c r="AC166" i="13"/>
  <c r="AA166" i="13"/>
  <c r="Y166" i="13"/>
  <c r="W166" i="13"/>
  <c r="U166" i="13"/>
  <c r="S166" i="13"/>
  <c r="Q166" i="13"/>
  <c r="O166" i="13"/>
  <c r="K166" i="13"/>
  <c r="I166" i="13"/>
  <c r="G166" i="13"/>
  <c r="M164" i="13"/>
  <c r="AE164" i="13" s="1"/>
  <c r="M163" i="13"/>
  <c r="AE163" i="13" s="1"/>
  <c r="M162" i="13"/>
  <c r="AE162" i="13" s="1"/>
  <c r="M161" i="13"/>
  <c r="AC158" i="13"/>
  <c r="AA158" i="13"/>
  <c r="Y158" i="13"/>
  <c r="W158" i="13"/>
  <c r="U158" i="13"/>
  <c r="S158" i="13"/>
  <c r="Q158" i="13"/>
  <c r="O158" i="13"/>
  <c r="K158" i="13"/>
  <c r="I158" i="13"/>
  <c r="G158" i="13"/>
  <c r="M156" i="13"/>
  <c r="AE156" i="13" s="1"/>
  <c r="M155" i="13"/>
  <c r="AE155" i="13" s="1"/>
  <c r="M154" i="13"/>
  <c r="AE154" i="13" s="1"/>
  <c r="M153" i="13"/>
  <c r="D3" i="8"/>
  <c r="W60" i="7" l="1"/>
  <c r="W168" i="7"/>
  <c r="M166" i="13"/>
  <c r="M158" i="13"/>
  <c r="AE161" i="13"/>
  <c r="AE166" i="13" s="1"/>
  <c r="C24" i="12" s="1"/>
  <c r="AE153" i="13"/>
  <c r="AE158" i="13" s="1"/>
  <c r="C23" i="12" s="1"/>
  <c r="C33" i="12"/>
  <c r="F27" i="18" l="1"/>
  <c r="L27" i="18" s="1"/>
  <c r="L15" i="18"/>
  <c r="L16" i="18"/>
  <c r="K16" i="12" s="1"/>
  <c r="L17" i="18"/>
  <c r="K17" i="12" s="1"/>
  <c r="L18" i="18"/>
  <c r="K18" i="12" s="1"/>
  <c r="L19" i="18"/>
  <c r="K19" i="12" s="1"/>
  <c r="L20" i="18"/>
  <c r="K20" i="12" s="1"/>
  <c r="L21" i="18"/>
  <c r="K21" i="12" s="1"/>
  <c r="L22" i="18"/>
  <c r="K22" i="12" s="1"/>
  <c r="L23" i="18"/>
  <c r="K23" i="12" s="1"/>
  <c r="L24" i="18"/>
  <c r="K24" i="12" s="1"/>
  <c r="L25" i="18"/>
  <c r="K25" i="12" s="1"/>
  <c r="L26" i="18"/>
  <c r="K26" i="12" s="1"/>
  <c r="J29" i="18"/>
  <c r="H29" i="18"/>
  <c r="D29" i="18"/>
  <c r="B26" i="18"/>
  <c r="B27" i="18"/>
  <c r="B10" i="18"/>
  <c r="B11" i="18"/>
  <c r="B9" i="18"/>
  <c r="B12" i="18"/>
  <c r="B13" i="18"/>
  <c r="B15" i="18"/>
  <c r="B16" i="18"/>
  <c r="B17" i="18"/>
  <c r="B18" i="18"/>
  <c r="B19" i="18"/>
  <c r="B20" i="18"/>
  <c r="B21" i="18"/>
  <c r="B22" i="18"/>
  <c r="B23" i="18"/>
  <c r="B24" i="18"/>
  <c r="B25" i="18"/>
  <c r="B8" i="18"/>
  <c r="A2" i="18"/>
  <c r="L13" i="18"/>
  <c r="K13" i="12" s="1"/>
  <c r="L12" i="18"/>
  <c r="K12" i="12" s="1"/>
  <c r="L9" i="18"/>
  <c r="K9" i="12" s="1"/>
  <c r="L11" i="18"/>
  <c r="K11" i="12" s="1"/>
  <c r="L10" i="18"/>
  <c r="K10" i="12" s="1"/>
  <c r="L8" i="18"/>
  <c r="K8" i="12" s="1"/>
  <c r="E5" i="17"/>
  <c r="I4" i="14"/>
  <c r="E4" i="14"/>
  <c r="C10" i="4"/>
  <c r="C7" i="3"/>
  <c r="A3" i="3"/>
  <c r="A2" i="12"/>
  <c r="G4" i="12" s="1"/>
  <c r="A3" i="10"/>
  <c r="N29" i="9"/>
  <c r="P29" i="9" s="1"/>
  <c r="N28" i="9"/>
  <c r="P28" i="9" s="1"/>
  <c r="N24" i="9"/>
  <c r="P24" i="9" s="1"/>
  <c r="N23" i="9"/>
  <c r="P23" i="9" s="1"/>
  <c r="N22" i="9"/>
  <c r="P22" i="9" s="1"/>
  <c r="N18" i="9"/>
  <c r="P18" i="9" s="1"/>
  <c r="N17" i="9"/>
  <c r="P17" i="9" s="1"/>
  <c r="N13" i="9"/>
  <c r="P13" i="9" s="1"/>
  <c r="N12" i="9"/>
  <c r="P12" i="9" s="1"/>
  <c r="N11" i="9"/>
  <c r="P11" i="9" s="1"/>
  <c r="N10" i="9"/>
  <c r="A2" i="9"/>
  <c r="N4" i="9" s="1"/>
  <c r="A2" i="8"/>
  <c r="N4" i="8" s="1"/>
  <c r="B2" i="7"/>
  <c r="W6" i="7" s="1"/>
  <c r="B2" i="13"/>
  <c r="G5" i="13" s="1"/>
  <c r="M6" i="13" s="1"/>
  <c r="M189" i="13"/>
  <c r="C32" i="17"/>
  <c r="N48" i="9"/>
  <c r="N47" i="9"/>
  <c r="N46" i="9"/>
  <c r="N45" i="9"/>
  <c r="N44" i="9"/>
  <c r="N43" i="9"/>
  <c r="N42" i="9"/>
  <c r="N48" i="8"/>
  <c r="N47" i="8"/>
  <c r="N46" i="8"/>
  <c r="N45" i="8"/>
  <c r="N44" i="8"/>
  <c r="N43" i="8"/>
  <c r="N42" i="8"/>
  <c r="I26" i="14"/>
  <c r="D64" i="9" s="1"/>
  <c r="N64" i="9" s="1"/>
  <c r="G26" i="14"/>
  <c r="D64" i="8" s="1"/>
  <c r="N64" i="8" s="1"/>
  <c r="E26" i="14"/>
  <c r="C26" i="14"/>
  <c r="M193" i="13"/>
  <c r="AE193" i="13" s="1"/>
  <c r="M194" i="13"/>
  <c r="AE194" i="13" s="1"/>
  <c r="J33" i="8"/>
  <c r="J62" i="8" s="1"/>
  <c r="J66" i="8" s="1"/>
  <c r="J33" i="9"/>
  <c r="J62" i="9" s="1"/>
  <c r="J66" i="9" s="1"/>
  <c r="E194" i="7"/>
  <c r="M38" i="13"/>
  <c r="M36" i="13"/>
  <c r="AE36" i="13" s="1"/>
  <c r="W192" i="7"/>
  <c r="W191" i="7"/>
  <c r="W190" i="7"/>
  <c r="G194" i="7"/>
  <c r="I194" i="7"/>
  <c r="U194" i="7"/>
  <c r="S194" i="7"/>
  <c r="Q194" i="7"/>
  <c r="O194" i="7"/>
  <c r="M194" i="7"/>
  <c r="W123" i="7"/>
  <c r="W101" i="7"/>
  <c r="W68" i="7"/>
  <c r="W46" i="7"/>
  <c r="W19" i="7"/>
  <c r="W28" i="7"/>
  <c r="W39" i="7"/>
  <c r="W38" i="7"/>
  <c r="W37" i="7"/>
  <c r="W36" i="7"/>
  <c r="Q196" i="13"/>
  <c r="M192" i="13"/>
  <c r="AE192" i="13" s="1"/>
  <c r="M191" i="13"/>
  <c r="AE191" i="13" s="1"/>
  <c r="M190" i="13"/>
  <c r="AE190" i="13" s="1"/>
  <c r="M88" i="13"/>
  <c r="M71" i="13"/>
  <c r="AE71" i="13" s="1"/>
  <c r="O50" i="13"/>
  <c r="C26" i="12"/>
  <c r="I26" i="12" s="1"/>
  <c r="M47" i="13"/>
  <c r="AE47" i="13" s="1"/>
  <c r="AC42" i="13"/>
  <c r="AA42" i="13"/>
  <c r="Y42" i="13"/>
  <c r="W42" i="13"/>
  <c r="U42" i="13"/>
  <c r="S42" i="13"/>
  <c r="Q42" i="13"/>
  <c r="O42" i="13"/>
  <c r="K42" i="13"/>
  <c r="I42" i="13"/>
  <c r="G42" i="13"/>
  <c r="M113" i="13"/>
  <c r="AE113" i="13" s="1"/>
  <c r="M91" i="13"/>
  <c r="AE91" i="13" s="1"/>
  <c r="M74" i="13"/>
  <c r="AE74" i="13" s="1"/>
  <c r="G31" i="13"/>
  <c r="G50" i="13"/>
  <c r="G68" i="13"/>
  <c r="G110" i="13"/>
  <c r="G102" i="13"/>
  <c r="G93" i="13"/>
  <c r="G85" i="13"/>
  <c r="G76" i="13"/>
  <c r="I68" i="13"/>
  <c r="M188" i="13"/>
  <c r="G196" i="13"/>
  <c r="M66" i="13"/>
  <c r="AE66" i="13" s="1"/>
  <c r="AC68" i="13"/>
  <c r="AA68" i="13"/>
  <c r="Y68" i="13"/>
  <c r="W68" i="13"/>
  <c r="U68" i="13"/>
  <c r="S68" i="13"/>
  <c r="Q68" i="13"/>
  <c r="O68" i="13"/>
  <c r="K68" i="13"/>
  <c r="M65" i="13"/>
  <c r="AE65" i="13" s="1"/>
  <c r="M64" i="13"/>
  <c r="AE64" i="13" s="1"/>
  <c r="M63" i="13"/>
  <c r="M62" i="13"/>
  <c r="AE62" i="13" s="1"/>
  <c r="M61" i="13"/>
  <c r="AE61" i="13" s="1"/>
  <c r="AC50" i="13"/>
  <c r="AA50" i="13"/>
  <c r="Y50" i="13"/>
  <c r="W50" i="13"/>
  <c r="U50" i="13"/>
  <c r="S50" i="13"/>
  <c r="Q50" i="13"/>
  <c r="K50" i="13"/>
  <c r="I50" i="13"/>
  <c r="M46" i="13"/>
  <c r="AE46" i="13" s="1"/>
  <c r="M40" i="13"/>
  <c r="AE40" i="13" s="1"/>
  <c r="M39" i="13"/>
  <c r="AE39" i="13" s="1"/>
  <c r="M37" i="13"/>
  <c r="AE37" i="13" s="1"/>
  <c r="M29" i="13"/>
  <c r="AE29" i="13" s="1"/>
  <c r="M19" i="13"/>
  <c r="AE19" i="13" s="1"/>
  <c r="M25" i="13"/>
  <c r="AE25" i="13" s="1"/>
  <c r="D33" i="8"/>
  <c r="D62" i="8" s="1"/>
  <c r="F33" i="8"/>
  <c r="F62" i="8" s="1"/>
  <c r="F66" i="8" s="1"/>
  <c r="H33" i="8"/>
  <c r="H62" i="8" s="1"/>
  <c r="H66" i="8" s="1"/>
  <c r="N10" i="8"/>
  <c r="N11" i="8"/>
  <c r="P11" i="8" s="1"/>
  <c r="W49" i="7"/>
  <c r="W45" i="7"/>
  <c r="W25" i="7"/>
  <c r="W16" i="7"/>
  <c r="AC196" i="13"/>
  <c r="AC179" i="13"/>
  <c r="AC150" i="13"/>
  <c r="AC134" i="13"/>
  <c r="AC126" i="13"/>
  <c r="AC118" i="13"/>
  <c r="AC142" i="13"/>
  <c r="AC110" i="13"/>
  <c r="AC102" i="13"/>
  <c r="AC93" i="13"/>
  <c r="AC85" i="13"/>
  <c r="AC76" i="13"/>
  <c r="AC31" i="13"/>
  <c r="AC21" i="13"/>
  <c r="AA196" i="13"/>
  <c r="Y196" i="13"/>
  <c r="U196" i="13"/>
  <c r="AA179" i="13"/>
  <c r="Y179" i="13"/>
  <c r="W179" i="13"/>
  <c r="U179" i="13"/>
  <c r="S179" i="13"/>
  <c r="Q179" i="13"/>
  <c r="AA150" i="13"/>
  <c r="Y150" i="13"/>
  <c r="W150" i="13"/>
  <c r="U150" i="13"/>
  <c r="S150" i="13"/>
  <c r="Q150" i="13"/>
  <c r="AA134" i="13"/>
  <c r="Y134" i="13"/>
  <c r="W134" i="13"/>
  <c r="U134" i="13"/>
  <c r="S134" i="13"/>
  <c r="Q134" i="13"/>
  <c r="AA126" i="13"/>
  <c r="Y126" i="13"/>
  <c r="W126" i="13"/>
  <c r="U126" i="13"/>
  <c r="S126" i="13"/>
  <c r="Q126" i="13"/>
  <c r="AA118" i="13"/>
  <c r="Y118" i="13"/>
  <c r="W118" i="13"/>
  <c r="U118" i="13"/>
  <c r="S118" i="13"/>
  <c r="Q118" i="13"/>
  <c r="AA142" i="13"/>
  <c r="Y142" i="13"/>
  <c r="W142" i="13"/>
  <c r="U142" i="13"/>
  <c r="S142" i="13"/>
  <c r="Q142" i="13"/>
  <c r="AA110" i="13"/>
  <c r="Y110" i="13"/>
  <c r="W110" i="13"/>
  <c r="U110" i="13"/>
  <c r="S110" i="13"/>
  <c r="Q110" i="13"/>
  <c r="AA102" i="13"/>
  <c r="Y102" i="13"/>
  <c r="W102" i="13"/>
  <c r="U102" i="13"/>
  <c r="S102" i="13"/>
  <c r="Q102" i="13"/>
  <c r="AA93" i="13"/>
  <c r="Y93" i="13"/>
  <c r="W93" i="13"/>
  <c r="U93" i="13"/>
  <c r="S93" i="13"/>
  <c r="Q93" i="13"/>
  <c r="AA85" i="13"/>
  <c r="Y85" i="13"/>
  <c r="W85" i="13"/>
  <c r="U85" i="13"/>
  <c r="S85" i="13"/>
  <c r="Q85" i="13"/>
  <c r="AA76" i="13"/>
  <c r="Y76" i="13"/>
  <c r="W76" i="13"/>
  <c r="U76" i="13"/>
  <c r="S76" i="13"/>
  <c r="Q76" i="13"/>
  <c r="AA31" i="13"/>
  <c r="Y31" i="13"/>
  <c r="W31" i="13"/>
  <c r="U31" i="13"/>
  <c r="S31" i="13"/>
  <c r="Q31" i="13"/>
  <c r="AA21" i="13"/>
  <c r="Y21" i="13"/>
  <c r="W21" i="13"/>
  <c r="U21" i="13"/>
  <c r="S21" i="13"/>
  <c r="Q21" i="13"/>
  <c r="M16" i="13"/>
  <c r="E180" i="7"/>
  <c r="G179" i="13"/>
  <c r="O196" i="13"/>
  <c r="K179" i="13"/>
  <c r="I179" i="13"/>
  <c r="M177" i="13"/>
  <c r="AE177" i="13" s="1"/>
  <c r="M176" i="13"/>
  <c r="AE176" i="13" s="1"/>
  <c r="M175" i="13"/>
  <c r="AE175" i="13" s="1"/>
  <c r="M174" i="13"/>
  <c r="AE174" i="13" s="1"/>
  <c r="K150" i="13"/>
  <c r="I150" i="13"/>
  <c r="G150" i="13"/>
  <c r="M148" i="13"/>
  <c r="AE148" i="13" s="1"/>
  <c r="M147" i="13"/>
  <c r="AE147" i="13" s="1"/>
  <c r="M146" i="13"/>
  <c r="AE146" i="13" s="1"/>
  <c r="M145" i="13"/>
  <c r="AE145" i="13" s="1"/>
  <c r="K134" i="13"/>
  <c r="I134" i="13"/>
  <c r="G134" i="13"/>
  <c r="M132" i="13"/>
  <c r="AE132" i="13" s="1"/>
  <c r="M131" i="13"/>
  <c r="AE131" i="13" s="1"/>
  <c r="M130" i="13"/>
  <c r="AE130" i="13" s="1"/>
  <c r="M129" i="13"/>
  <c r="AE129" i="13" s="1"/>
  <c r="K126" i="13"/>
  <c r="I126" i="13"/>
  <c r="G126" i="13"/>
  <c r="M124" i="13"/>
  <c r="AE124" i="13" s="1"/>
  <c r="M123" i="13"/>
  <c r="AE123" i="13" s="1"/>
  <c r="M122" i="13"/>
  <c r="AE122" i="13" s="1"/>
  <c r="M121" i="13"/>
  <c r="K118" i="13"/>
  <c r="I118" i="13"/>
  <c r="G118" i="13"/>
  <c r="M116" i="13"/>
  <c r="AE116" i="13" s="1"/>
  <c r="M115" i="13"/>
  <c r="AE115" i="13" s="1"/>
  <c r="M114" i="13"/>
  <c r="AE114" i="13" s="1"/>
  <c r="K142" i="13"/>
  <c r="I142" i="13"/>
  <c r="G142" i="13"/>
  <c r="M140" i="13"/>
  <c r="AE140" i="13" s="1"/>
  <c r="M139" i="13"/>
  <c r="AE139" i="13" s="1"/>
  <c r="M138" i="13"/>
  <c r="AE138" i="13" s="1"/>
  <c r="M137" i="13"/>
  <c r="K110" i="13"/>
  <c r="I110" i="13"/>
  <c r="M108" i="13"/>
  <c r="AE108" i="13" s="1"/>
  <c r="M107" i="13"/>
  <c r="AE107" i="13" s="1"/>
  <c r="M106" i="13"/>
  <c r="AE106" i="13" s="1"/>
  <c r="M105" i="13"/>
  <c r="AE105" i="13" s="1"/>
  <c r="K102" i="13"/>
  <c r="I102" i="13"/>
  <c r="M100" i="13"/>
  <c r="AE100" i="13" s="1"/>
  <c r="M99" i="13"/>
  <c r="AE99" i="13" s="1"/>
  <c r="M98" i="13"/>
  <c r="AE98" i="13" s="1"/>
  <c r="M97" i="13"/>
  <c r="AE97" i="13" s="1"/>
  <c r="K93" i="13"/>
  <c r="I93" i="13"/>
  <c r="M90" i="13"/>
  <c r="AE90" i="13" s="1"/>
  <c r="M89" i="13"/>
  <c r="AE89" i="13" s="1"/>
  <c r="K85" i="13"/>
  <c r="I85" i="13"/>
  <c r="M83" i="13"/>
  <c r="AE83" i="13" s="1"/>
  <c r="M82" i="13"/>
  <c r="AE82" i="13" s="1"/>
  <c r="M80" i="13"/>
  <c r="AE80" i="13" s="1"/>
  <c r="M79" i="13"/>
  <c r="K76" i="13"/>
  <c r="I76" i="13"/>
  <c r="M73" i="13"/>
  <c r="AE73" i="13" s="1"/>
  <c r="M72" i="13"/>
  <c r="M48" i="13"/>
  <c r="AE48" i="13" s="1"/>
  <c r="K31" i="13"/>
  <c r="I31" i="13"/>
  <c r="M28" i="13"/>
  <c r="AE28" i="13" s="1"/>
  <c r="M27" i="13"/>
  <c r="M26" i="13"/>
  <c r="AE26" i="13" s="1"/>
  <c r="K21" i="13"/>
  <c r="I21" i="13"/>
  <c r="G21" i="13"/>
  <c r="M18" i="13"/>
  <c r="AE18" i="13" s="1"/>
  <c r="M17" i="13"/>
  <c r="AE17" i="13" s="1"/>
  <c r="O21" i="13"/>
  <c r="O31" i="13"/>
  <c r="O76" i="13"/>
  <c r="O85" i="13"/>
  <c r="O93" i="13"/>
  <c r="O102" i="13"/>
  <c r="O110" i="13"/>
  <c r="O142" i="13"/>
  <c r="O118" i="13"/>
  <c r="O126" i="13"/>
  <c r="O134" i="13"/>
  <c r="O150" i="13"/>
  <c r="O179" i="13"/>
  <c r="W189" i="7"/>
  <c r="Q180" i="7"/>
  <c r="Q161" i="7"/>
  <c r="Q153" i="7"/>
  <c r="Q145" i="7"/>
  <c r="Q137" i="7"/>
  <c r="Q129" i="7"/>
  <c r="Q120" i="7"/>
  <c r="Q111" i="7"/>
  <c r="Q103" i="7"/>
  <c r="Q94" i="7"/>
  <c r="Q86" i="7"/>
  <c r="Q78" i="7"/>
  <c r="Q70" i="7"/>
  <c r="Q51" i="7"/>
  <c r="Q41" i="7"/>
  <c r="Q30" i="7"/>
  <c r="Q21" i="7"/>
  <c r="W196" i="13"/>
  <c r="W74" i="7"/>
  <c r="W75" i="7"/>
  <c r="W82" i="7"/>
  <c r="W83" i="7"/>
  <c r="W84" i="7"/>
  <c r="W90" i="7"/>
  <c r="W157" i="7"/>
  <c r="W158" i="7"/>
  <c r="W159" i="7"/>
  <c r="W149" i="7"/>
  <c r="W150" i="7"/>
  <c r="W151" i="7"/>
  <c r="W141" i="7"/>
  <c r="W142" i="7"/>
  <c r="W143" i="7"/>
  <c r="W133" i="7"/>
  <c r="W134" i="7"/>
  <c r="W135" i="7"/>
  <c r="W124" i="7"/>
  <c r="W126" i="7"/>
  <c r="W127" i="7"/>
  <c r="W115" i="7"/>
  <c r="W117" i="7"/>
  <c r="W118" i="7"/>
  <c r="W17" i="7"/>
  <c r="W18" i="7"/>
  <c r="W26" i="7"/>
  <c r="W27" i="7"/>
  <c r="W35" i="7"/>
  <c r="W64" i="7"/>
  <c r="W65" i="7"/>
  <c r="W66" i="7"/>
  <c r="W67" i="7"/>
  <c r="W81" i="7"/>
  <c r="W89" i="7"/>
  <c r="W91" i="7"/>
  <c r="W92" i="7"/>
  <c r="W73" i="7"/>
  <c r="W76" i="7"/>
  <c r="W98" i="7"/>
  <c r="W99" i="7"/>
  <c r="W100" i="7"/>
  <c r="W106" i="7"/>
  <c r="W107" i="7"/>
  <c r="W108" i="7"/>
  <c r="W109" i="7"/>
  <c r="W132" i="7"/>
  <c r="W140" i="7"/>
  <c r="W148" i="7"/>
  <c r="W156" i="7"/>
  <c r="W114" i="7"/>
  <c r="W175" i="7"/>
  <c r="W176" i="7"/>
  <c r="W177" i="7"/>
  <c r="W178" i="7"/>
  <c r="W184" i="7"/>
  <c r="W185" i="7"/>
  <c r="U21" i="7"/>
  <c r="U30" i="7"/>
  <c r="U41" i="7"/>
  <c r="U51" i="7"/>
  <c r="U70" i="7"/>
  <c r="U86" i="7"/>
  <c r="U94" i="7"/>
  <c r="U103" i="7"/>
  <c r="U111" i="7"/>
  <c r="U137" i="7"/>
  <c r="U120" i="7"/>
  <c r="U161" i="7"/>
  <c r="U153" i="7"/>
  <c r="U145" i="7"/>
  <c r="U129" i="7"/>
  <c r="U78" i="7"/>
  <c r="U180" i="7"/>
  <c r="S21" i="7"/>
  <c r="S30" i="7"/>
  <c r="S103" i="7"/>
  <c r="S120" i="7"/>
  <c r="S161" i="7"/>
  <c r="S153" i="7"/>
  <c r="S145" i="7"/>
  <c r="S137" i="7"/>
  <c r="S129" i="7"/>
  <c r="S111" i="7"/>
  <c r="S94" i="7"/>
  <c r="S86" i="7"/>
  <c r="S78" i="7"/>
  <c r="S70" i="7"/>
  <c r="S51" i="7"/>
  <c r="S41" i="7"/>
  <c r="S180" i="7"/>
  <c r="O120" i="7"/>
  <c r="O161" i="7"/>
  <c r="O153" i="7"/>
  <c r="O145" i="7"/>
  <c r="O137" i="7"/>
  <c r="O129" i="7"/>
  <c r="O111" i="7"/>
  <c r="O103" i="7"/>
  <c r="O94" i="7"/>
  <c r="O86" i="7"/>
  <c r="O78" i="7"/>
  <c r="O70" i="7"/>
  <c r="O51" i="7"/>
  <c r="O41" i="7"/>
  <c r="O30" i="7"/>
  <c r="O21" i="7"/>
  <c r="O180" i="7"/>
  <c r="M41" i="7"/>
  <c r="M137" i="7"/>
  <c r="M120" i="7"/>
  <c r="M161" i="7"/>
  <c r="M153" i="7"/>
  <c r="M145" i="7"/>
  <c r="M129" i="7"/>
  <c r="M111" i="7"/>
  <c r="M103" i="7"/>
  <c r="M94" i="7"/>
  <c r="M86" i="7"/>
  <c r="M78" i="7"/>
  <c r="M70" i="7"/>
  <c r="M51" i="7"/>
  <c r="M30" i="7"/>
  <c r="M21" i="7"/>
  <c r="M180" i="7"/>
  <c r="K120" i="7"/>
  <c r="K161" i="7"/>
  <c r="K153" i="7"/>
  <c r="K145" i="7"/>
  <c r="K137" i="7"/>
  <c r="K129" i="7"/>
  <c r="K111" i="7"/>
  <c r="K103" i="7"/>
  <c r="K94" i="7"/>
  <c r="K86" i="7"/>
  <c r="K78" i="7"/>
  <c r="K70" i="7"/>
  <c r="K51" i="7"/>
  <c r="K41" i="7"/>
  <c r="K30" i="7"/>
  <c r="K21" i="7"/>
  <c r="K180" i="7"/>
  <c r="I41" i="7"/>
  <c r="I70" i="7"/>
  <c r="I120" i="7"/>
  <c r="I161" i="7"/>
  <c r="I153" i="7"/>
  <c r="I145" i="7"/>
  <c r="I137" i="7"/>
  <c r="I129" i="7"/>
  <c r="I111" i="7"/>
  <c r="I103" i="7"/>
  <c r="I94" i="7"/>
  <c r="I86" i="7"/>
  <c r="I78" i="7"/>
  <c r="I51" i="7"/>
  <c r="I30" i="7"/>
  <c r="I21" i="7"/>
  <c r="I180" i="7"/>
  <c r="G30" i="7"/>
  <c r="G103" i="7"/>
  <c r="G111" i="7"/>
  <c r="G129" i="7"/>
  <c r="G137" i="7"/>
  <c r="G120" i="7"/>
  <c r="G161" i="7"/>
  <c r="G153" i="7"/>
  <c r="G145" i="7"/>
  <c r="G94" i="7"/>
  <c r="G86" i="7"/>
  <c r="G78" i="7"/>
  <c r="G70" i="7"/>
  <c r="G51" i="7"/>
  <c r="G41" i="7"/>
  <c r="G21" i="7"/>
  <c r="G180" i="7"/>
  <c r="E21" i="7"/>
  <c r="E30" i="7"/>
  <c r="E41" i="7"/>
  <c r="E51" i="7"/>
  <c r="E70" i="7"/>
  <c r="E86" i="7"/>
  <c r="E94" i="7"/>
  <c r="E78" i="7"/>
  <c r="E103" i="7"/>
  <c r="E111" i="7"/>
  <c r="E129" i="7"/>
  <c r="E137" i="7"/>
  <c r="E145" i="7"/>
  <c r="E153" i="7"/>
  <c r="E161" i="7"/>
  <c r="E120" i="7"/>
  <c r="N12" i="8"/>
  <c r="P12" i="8" s="1"/>
  <c r="N13" i="8"/>
  <c r="P13" i="8" s="1"/>
  <c r="N17" i="8"/>
  <c r="N18" i="8"/>
  <c r="P18" i="8" s="1"/>
  <c r="N22" i="8"/>
  <c r="N23" i="8"/>
  <c r="P23" i="8" s="1"/>
  <c r="N24" i="8"/>
  <c r="P24" i="8" s="1"/>
  <c r="N28" i="8"/>
  <c r="N29" i="8"/>
  <c r="P29" i="8" s="1"/>
  <c r="N35" i="8"/>
  <c r="N49" i="8"/>
  <c r="N50" i="8"/>
  <c r="N51" i="8"/>
  <c r="N52" i="8"/>
  <c r="N53" i="8"/>
  <c r="N54" i="8"/>
  <c r="N55" i="8"/>
  <c r="N56" i="8"/>
  <c r="N57" i="8"/>
  <c r="N58" i="8"/>
  <c r="N59" i="8"/>
  <c r="N60" i="8"/>
  <c r="N35" i="9"/>
  <c r="N49" i="9"/>
  <c r="N50" i="9"/>
  <c r="N51" i="9"/>
  <c r="N52" i="9"/>
  <c r="N53" i="9"/>
  <c r="N54" i="9"/>
  <c r="N55" i="9"/>
  <c r="N56" i="9"/>
  <c r="N57" i="9"/>
  <c r="N58" i="9"/>
  <c r="N59" i="9"/>
  <c r="N60" i="9"/>
  <c r="E16" i="10"/>
  <c r="D33" i="9"/>
  <c r="D62" i="9" s="1"/>
  <c r="F33" i="9"/>
  <c r="F62" i="9" s="1"/>
  <c r="F66" i="9" s="1"/>
  <c r="H33" i="9"/>
  <c r="H62" i="9" s="1"/>
  <c r="H66" i="9" s="1"/>
  <c r="L33" i="9"/>
  <c r="L62" i="9" s="1"/>
  <c r="L66" i="9" s="1"/>
  <c r="L33" i="8"/>
  <c r="L62" i="8" s="1"/>
  <c r="L66" i="8" s="1"/>
  <c r="D66" i="8" l="1"/>
  <c r="W145" i="7"/>
  <c r="W103" i="7"/>
  <c r="W21" i="7"/>
  <c r="U171" i="7"/>
  <c r="U196" i="7" s="1"/>
  <c r="W180" i="7"/>
  <c r="D66" i="9"/>
  <c r="P10" i="9"/>
  <c r="N20" i="9"/>
  <c r="E171" i="7"/>
  <c r="N26" i="9"/>
  <c r="M171" i="7"/>
  <c r="M196" i="7" s="1"/>
  <c r="K171" i="7"/>
  <c r="G171" i="7"/>
  <c r="G196" i="7" s="1"/>
  <c r="I171" i="7"/>
  <c r="I196" i="7" s="1"/>
  <c r="O171" i="7"/>
  <c r="O196" i="7" s="1"/>
  <c r="Q171" i="7"/>
  <c r="Q196" i="7" s="1"/>
  <c r="S171" i="7"/>
  <c r="S196" i="7" s="1"/>
  <c r="N15" i="9"/>
  <c r="N31" i="9"/>
  <c r="P17" i="8"/>
  <c r="N20" i="8"/>
  <c r="P22" i="8"/>
  <c r="N26" i="8"/>
  <c r="P28" i="8"/>
  <c r="N31" i="8"/>
  <c r="N15" i="8"/>
  <c r="G169" i="13"/>
  <c r="G182" i="13" s="1"/>
  <c r="G198" i="13" s="1"/>
  <c r="W169" i="13"/>
  <c r="W182" i="13" s="1"/>
  <c r="W198" i="13" s="1"/>
  <c r="E27" i="10" s="1"/>
  <c r="U169" i="13"/>
  <c r="U182" i="13" s="1"/>
  <c r="U198" i="13" s="1"/>
  <c r="E26" i="10" s="1"/>
  <c r="O169" i="13"/>
  <c r="I169" i="13"/>
  <c r="K169" i="13"/>
  <c r="Q169" i="13"/>
  <c r="Y169" i="13"/>
  <c r="S169" i="13"/>
  <c r="S182" i="13" s="1"/>
  <c r="AA169" i="13"/>
  <c r="AC169" i="13"/>
  <c r="K15" i="12"/>
  <c r="W51" i="7"/>
  <c r="E7" i="7"/>
  <c r="W129" i="7"/>
  <c r="AE6" i="13"/>
  <c r="M21" i="13"/>
  <c r="F29" i="18"/>
  <c r="L32" i="18" s="1"/>
  <c r="L29" i="18"/>
  <c r="K30" i="12" s="1"/>
  <c r="D3" i="9"/>
  <c r="E7" i="3"/>
  <c r="W41" i="7"/>
  <c r="W120" i="7"/>
  <c r="W70" i="7"/>
  <c r="W137" i="7"/>
  <c r="W111" i="7"/>
  <c r="W78" i="7"/>
  <c r="W94" i="7"/>
  <c r="W161" i="7"/>
  <c r="W86" i="7"/>
  <c r="AE102" i="13"/>
  <c r="M179" i="13"/>
  <c r="M118" i="13"/>
  <c r="M50" i="13"/>
  <c r="AE16" i="13"/>
  <c r="AE21" i="13" s="1"/>
  <c r="C8" i="12" s="1"/>
  <c r="C4" i="12"/>
  <c r="AE150" i="13"/>
  <c r="M110" i="13"/>
  <c r="M134" i="13"/>
  <c r="AE110" i="13"/>
  <c r="M85" i="13"/>
  <c r="AE79" i="13"/>
  <c r="AE85" i="13" s="1"/>
  <c r="C14" i="12" s="1"/>
  <c r="I14" i="12" s="1"/>
  <c r="M126" i="13"/>
  <c r="AE121" i="13"/>
  <c r="AE126" i="13" s="1"/>
  <c r="C19" i="12" s="1"/>
  <c r="AE88" i="13"/>
  <c r="AE93" i="13" s="1"/>
  <c r="C15" i="12" s="1"/>
  <c r="M93" i="13"/>
  <c r="M42" i="13"/>
  <c r="AE38" i="13"/>
  <c r="AE42" i="13" s="1"/>
  <c r="C11" i="12" s="1"/>
  <c r="W153" i="7"/>
  <c r="M150" i="13"/>
  <c r="M31" i="13"/>
  <c r="AE27" i="13"/>
  <c r="AE31" i="13" s="1"/>
  <c r="C10" i="12" s="1"/>
  <c r="M142" i="13"/>
  <c r="AE137" i="13"/>
  <c r="AE142" i="13" s="1"/>
  <c r="C21" i="12" s="1"/>
  <c r="AE134" i="13"/>
  <c r="C20" i="12" s="1"/>
  <c r="P66" i="9"/>
  <c r="W30" i="7"/>
  <c r="P10" i="8"/>
  <c r="M68" i="13"/>
  <c r="AE63" i="13"/>
  <c r="AE68" i="13" s="1"/>
  <c r="C12" i="12" s="1"/>
  <c r="AE118" i="13"/>
  <c r="C18" i="12" s="1"/>
  <c r="M76" i="13"/>
  <c r="AE72" i="13"/>
  <c r="AE76" i="13" s="1"/>
  <c r="C13" i="12" s="1"/>
  <c r="M102" i="13"/>
  <c r="AE179" i="13"/>
  <c r="C25" i="12" s="1"/>
  <c r="AE50" i="13"/>
  <c r="C9" i="12" s="1"/>
  <c r="N33" i="9" l="1"/>
  <c r="N62" i="9" s="1"/>
  <c r="N66" i="9" s="1"/>
  <c r="W171" i="7"/>
  <c r="I182" i="13"/>
  <c r="M187" i="13" s="1"/>
  <c r="AE187" i="13" s="1"/>
  <c r="Y182" i="13"/>
  <c r="Y198" i="13" s="1"/>
  <c r="E28" i="10" s="1"/>
  <c r="O182" i="13"/>
  <c r="O198" i="13" s="1"/>
  <c r="E24" i="10" s="1"/>
  <c r="AC182" i="13"/>
  <c r="AC198" i="13" s="1"/>
  <c r="E30" i="10" s="1"/>
  <c r="Q182" i="13"/>
  <c r="Q198" i="13" s="1"/>
  <c r="E25" i="10" s="1"/>
  <c r="AA182" i="13"/>
  <c r="AA198" i="13" s="1"/>
  <c r="E29" i="10" s="1"/>
  <c r="K182" i="13"/>
  <c r="M186" i="13" s="1"/>
  <c r="AE186" i="13" s="1"/>
  <c r="AE169" i="13"/>
  <c r="AE182" i="13" s="1"/>
  <c r="I24" i="12"/>
  <c r="C22" i="12"/>
  <c r="I22" i="12" s="1"/>
  <c r="C16" i="12"/>
  <c r="I16" i="12" s="1"/>
  <c r="M169" i="13"/>
  <c r="M182" i="13" s="1"/>
  <c r="I18" i="12"/>
  <c r="C17" i="12"/>
  <c r="I17" i="12" s="1"/>
  <c r="I8" i="12"/>
  <c r="N33" i="8"/>
  <c r="N62" i="8" s="1"/>
  <c r="N66" i="8" s="1"/>
  <c r="G33" i="12" s="1"/>
  <c r="G36" i="12" s="1"/>
  <c r="G29" i="12" s="1"/>
  <c r="I20" i="12"/>
  <c r="K29" i="12"/>
  <c r="I23" i="12"/>
  <c r="I11" i="12"/>
  <c r="I10" i="12"/>
  <c r="I9" i="12"/>
  <c r="I19" i="12"/>
  <c r="I12" i="12"/>
  <c r="I13" i="12"/>
  <c r="I25" i="12"/>
  <c r="I21" i="12"/>
  <c r="I15" i="12"/>
  <c r="K187" i="7" l="1"/>
  <c r="W187" i="7" s="1"/>
  <c r="E11" i="3"/>
  <c r="M196" i="13"/>
  <c r="M198" i="13" s="1"/>
  <c r="F14" i="4"/>
  <c r="F17" i="4" s="1"/>
  <c r="S189" i="13"/>
  <c r="AE189" i="13" s="1"/>
  <c r="C11" i="3"/>
  <c r="C15" i="3" s="1"/>
  <c r="C14" i="4"/>
  <c r="C17" i="4" s="1"/>
  <c r="E22" i="10"/>
  <c r="AE188" i="13"/>
  <c r="W186" i="7"/>
  <c r="W194" i="7" s="1"/>
  <c r="K194" i="7"/>
  <c r="K196" i="7" s="1"/>
  <c r="S196" i="13" l="1"/>
  <c r="S198" i="13" s="1"/>
  <c r="AE202" i="13" s="1"/>
  <c r="AE196" i="13"/>
  <c r="AE198" i="13" s="1"/>
  <c r="C30" i="12" s="1"/>
  <c r="C27" i="12" l="1"/>
  <c r="C29" i="12" s="1"/>
  <c r="E21" i="10"/>
  <c r="E33" i="10" s="1"/>
  <c r="E35" i="10" s="1"/>
  <c r="C18" i="3"/>
  <c r="C20" i="3" s="1"/>
  <c r="C20" i="4"/>
  <c r="C23" i="4" s="1"/>
  <c r="I27" i="12" l="1"/>
  <c r="I29" i="12" s="1"/>
  <c r="E27" i="12"/>
  <c r="G27" i="12" s="1"/>
  <c r="E14" i="12"/>
  <c r="G14" i="12" s="1"/>
  <c r="E26" i="12"/>
  <c r="G26" i="12" s="1"/>
  <c r="E17" i="12"/>
  <c r="G17" i="12" s="1"/>
  <c r="E24" i="12"/>
  <c r="G24" i="12" s="1"/>
  <c r="E18" i="12"/>
  <c r="G18" i="12" s="1"/>
  <c r="E8" i="12"/>
  <c r="G8" i="12" s="1"/>
  <c r="E25" i="12"/>
  <c r="G25" i="12" s="1"/>
  <c r="E20" i="12"/>
  <c r="G20" i="12" s="1"/>
  <c r="E23" i="12"/>
  <c r="G23" i="12" s="1"/>
  <c r="E22" i="12"/>
  <c r="G22" i="12" s="1"/>
  <c r="E19" i="12"/>
  <c r="G19" i="12" s="1"/>
  <c r="E21" i="12"/>
  <c r="G21" i="12" s="1"/>
  <c r="E11" i="12"/>
  <c r="G11" i="12" s="1"/>
  <c r="E9" i="12"/>
  <c r="G9" i="12" s="1"/>
  <c r="E16" i="12"/>
  <c r="G16" i="12" s="1"/>
  <c r="E10" i="12"/>
  <c r="G10" i="12" s="1"/>
  <c r="E13" i="12"/>
  <c r="G13" i="12" s="1"/>
  <c r="E12" i="12"/>
  <c r="G12" i="12" s="1"/>
  <c r="E15" i="12"/>
  <c r="G15" i="12" s="1"/>
  <c r="O14" i="12" l="1"/>
  <c r="Q14" i="12" s="1"/>
  <c r="M14" i="12"/>
  <c r="M21" i="12"/>
  <c r="O21" i="12"/>
  <c r="Q21" i="12" s="1"/>
  <c r="M16" i="12"/>
  <c r="O16" i="12"/>
  <c r="Q16" i="12" s="1"/>
  <c r="O20" i="12"/>
  <c r="Q20" i="12" s="1"/>
  <c r="M20" i="12"/>
  <c r="O12" i="12"/>
  <c r="Q12" i="12" s="1"/>
  <c r="M12" i="12"/>
  <c r="O19" i="12"/>
  <c r="Q19" i="12" s="1"/>
  <c r="M19" i="12"/>
  <c r="O25" i="12"/>
  <c r="Q25" i="12" s="1"/>
  <c r="M25" i="12"/>
  <c r="M24" i="12"/>
  <c r="O24" i="12"/>
  <c r="Q24" i="12" s="1"/>
  <c r="O10" i="12"/>
  <c r="Q10" i="12" s="1"/>
  <c r="M10" i="12"/>
  <c r="M23" i="12"/>
  <c r="O23" i="12"/>
  <c r="Q23" i="12" s="1"/>
  <c r="O15" i="12"/>
  <c r="Q15" i="12" s="1"/>
  <c r="M15" i="12"/>
  <c r="O18" i="12"/>
  <c r="Q18" i="12" s="1"/>
  <c r="M18" i="12"/>
  <c r="M9" i="12"/>
  <c r="O9" i="12"/>
  <c r="Q9" i="12" s="1"/>
  <c r="M13" i="12"/>
  <c r="O13" i="12"/>
  <c r="Q13" i="12" s="1"/>
  <c r="M11" i="12"/>
  <c r="O11" i="12"/>
  <c r="Q11" i="12" s="1"/>
  <c r="O22" i="12"/>
  <c r="Q22" i="12" s="1"/>
  <c r="M22" i="12"/>
  <c r="O17" i="12"/>
  <c r="Q17" i="12" s="1"/>
  <c r="M17" i="12"/>
  <c r="E29" i="12"/>
  <c r="M8" i="12" l="1"/>
  <c r="M29" i="12" s="1"/>
  <c r="O8" i="12"/>
  <c r="O29" i="12" s="1"/>
  <c r="Q8" i="12" l="1"/>
  <c r="Q29" i="12" s="1"/>
  <c r="E13" i="3" s="1"/>
  <c r="E15" i="3" s="1"/>
  <c r="N68" i="8" l="1"/>
  <c r="E196" i="7"/>
  <c r="W200" i="7" s="1"/>
  <c r="W196" i="7"/>
  <c r="E18" i="3" l="1"/>
  <c r="E20" i="3" s="1"/>
  <c r="F20" i="4"/>
  <c r="F23" i="4" s="1"/>
</calcChain>
</file>

<file path=xl/sharedStrings.xml><?xml version="1.0" encoding="utf-8"?>
<sst xmlns="http://schemas.openxmlformats.org/spreadsheetml/2006/main" count="761" uniqueCount="455">
  <si>
    <t>Indirect</t>
  </si>
  <si>
    <t>Actual</t>
  </si>
  <si>
    <t>% of</t>
  </si>
  <si>
    <t>Rate at</t>
  </si>
  <si>
    <t>Costs</t>
  </si>
  <si>
    <t>Program</t>
  </si>
  <si>
    <t>Direct Costs</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</si>
  <si>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</si>
  <si>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</si>
  <si>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</si>
  <si>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</si>
  <si>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</si>
  <si>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</si>
  <si>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</si>
  <si>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</si>
  <si>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</si>
  <si>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</si>
  <si>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</si>
  <si>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</si>
  <si>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</si>
  <si>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</si>
  <si>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</si>
  <si>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</si>
  <si>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</si>
  <si>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</si>
  <si>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</si>
  <si>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</si>
  <si>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</si>
  <si>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Exclusions</t>
  </si>
  <si>
    <t>Cost</t>
  </si>
  <si>
    <t>Expenditures</t>
  </si>
  <si>
    <t>Contractual</t>
  </si>
  <si>
    <t>Directly</t>
  </si>
  <si>
    <t>Per Financial</t>
  </si>
  <si>
    <t>Capital</t>
  </si>
  <si>
    <t>Services</t>
  </si>
  <si>
    <t>Passthrough</t>
  </si>
  <si>
    <t>Unallowable</t>
  </si>
  <si>
    <t>Funded</t>
  </si>
  <si>
    <t>Direct Cost</t>
  </si>
  <si>
    <t>Equipment</t>
  </si>
  <si>
    <t>(Subcontracts)</t>
  </si>
  <si>
    <t>Depreciation</t>
  </si>
  <si>
    <t>Base</t>
  </si>
  <si>
    <t>FEDERAL PROGRAMS</t>
  </si>
  <si>
    <t>P.L. 93-638 Programs</t>
  </si>
  <si>
    <t>Consolidated Tribal Government</t>
  </si>
  <si>
    <t>Aid to Tribal Government</t>
  </si>
  <si>
    <t>Family Counseling Program</t>
  </si>
  <si>
    <t>Department of Health and Human Services:</t>
  </si>
  <si>
    <t>Consolidated Health Program</t>
  </si>
  <si>
    <t>Administration on Aging</t>
  </si>
  <si>
    <t>Title III-Aging</t>
  </si>
  <si>
    <t>Indian Child Welfare Services</t>
  </si>
  <si>
    <t>Building Stronger Families</t>
  </si>
  <si>
    <t>Water Management</t>
  </si>
  <si>
    <t>Monitor Ground Water Wells</t>
  </si>
  <si>
    <t>Cultural Resource Monitoring</t>
  </si>
  <si>
    <t xml:space="preserve">     Subtotal</t>
  </si>
  <si>
    <t>Department of Agriculture:</t>
  </si>
  <si>
    <t>Food Distribution</t>
  </si>
  <si>
    <t>Elderly Feeding</t>
  </si>
  <si>
    <t>Sewer Replacement Project</t>
  </si>
  <si>
    <t>Department of Housing and Urban Development:</t>
  </si>
  <si>
    <t>Department of Education:</t>
  </si>
  <si>
    <t>Department of Energy:</t>
  </si>
  <si>
    <t>Reservation Habitat Enhancement Project</t>
  </si>
  <si>
    <t>Enhanced Fish and Wildlife Comm. Cultural</t>
  </si>
  <si>
    <t>Wildlife Coordinator</t>
  </si>
  <si>
    <t>Environmental Protection Agency:</t>
  </si>
  <si>
    <t>Department of Justice:</t>
  </si>
  <si>
    <t>Equal Employment Opportunity Commission:</t>
  </si>
  <si>
    <t>Subtotal Federal Programs</t>
  </si>
  <si>
    <t>TRIBAL PROGRAMS</t>
  </si>
  <si>
    <t>General Fund</t>
  </si>
  <si>
    <t>Subtotal Tribal Programs</t>
  </si>
  <si>
    <t>Total Direct Costs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</si>
  <si>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</si>
  <si>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</si>
  <si>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</si>
  <si>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</si>
  <si>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</si>
  <si>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</si>
  <si>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</si>
  <si>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</si>
  <si>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</si>
  <si>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</si>
  <si>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</si>
  <si>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</si>
  <si>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</si>
  <si>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</si>
  <si>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</si>
  <si>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</si>
  <si>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</si>
  <si>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</si>
  <si>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Reconciliation of Audited Financial Statement Costs to Indirect Cost Proposal</t>
  </si>
  <si>
    <t>Page</t>
  </si>
  <si>
    <t>Costs per Audited Financial Statements:</t>
  </si>
  <si>
    <t>Total Costs to be Accounted For</t>
  </si>
  <si>
    <t>Direct Cost Base</t>
  </si>
  <si>
    <t>Contractual Services (Subcontracts)</t>
  </si>
  <si>
    <t>Unallowable (COGS, In Kind, Interest, etc.)</t>
  </si>
  <si>
    <t>Total Costs Accounted For</t>
  </si>
  <si>
    <t>Employment Advertising</t>
  </si>
  <si>
    <t>Equipment Rentals</t>
  </si>
  <si>
    <t>Licenses &amp; Permits</t>
  </si>
  <si>
    <t>Dues &amp; Subscriptions</t>
  </si>
  <si>
    <t>Computer Software</t>
  </si>
  <si>
    <t>Pool</t>
  </si>
  <si>
    <t>Actual Costs</t>
  </si>
  <si>
    <t>6/</t>
  </si>
  <si>
    <t>Maintenance Staff (6)</t>
  </si>
  <si>
    <t>%</t>
  </si>
  <si>
    <t>Included</t>
  </si>
  <si>
    <t>as Indirect</t>
  </si>
  <si>
    <t>IT Maintenance Contracts</t>
  </si>
  <si>
    <t>Postage &amp; Mailings</t>
  </si>
  <si>
    <t>Minor Office Equipment</t>
  </si>
  <si>
    <t>Storage Rental</t>
  </si>
  <si>
    <t>IS Technician (2)</t>
  </si>
  <si>
    <t>Capital Equipment</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</si>
  <si>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</si>
  <si>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</si>
  <si>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</si>
  <si>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</si>
  <si>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</si>
  <si>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</si>
  <si>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</si>
  <si>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</si>
  <si>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</si>
  <si>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</si>
  <si>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</si>
  <si>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</si>
  <si>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</si>
  <si>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</si>
  <si>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Tribal Health Management Grant</t>
  </si>
  <si>
    <t>Reference</t>
  </si>
  <si>
    <t>Proposed Costs</t>
  </si>
  <si>
    <t>in Pool</t>
  </si>
  <si>
    <t>Bad Debt</t>
  </si>
  <si>
    <t>Reconciliation is NOT required for 1st &amp; 2nd year rates unless audited costs are used.</t>
  </si>
  <si>
    <t xml:space="preserve">Indirect Costs </t>
  </si>
  <si>
    <t>A: Indirect Cost Pool</t>
  </si>
  <si>
    <t>B: Direct Cost Base</t>
  </si>
  <si>
    <t>Collections</t>
  </si>
  <si>
    <t>Difference</t>
  </si>
  <si>
    <t>Exhibit A-2</t>
  </si>
  <si>
    <t>Economic Development</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</si>
  <si>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</si>
  <si>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</si>
  <si>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</si>
  <si>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</si>
  <si>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</si>
  <si>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</si>
  <si>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</si>
  <si>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</si>
  <si>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</si>
  <si>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</si>
  <si>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</si>
  <si>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</si>
  <si>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Community Health Representative</t>
  </si>
  <si>
    <t>Substance Abuse and Prevention</t>
  </si>
  <si>
    <t>Indirect Cost Rate  (A / B)</t>
  </si>
  <si>
    <t>Indirect Cost Rate (A/B)</t>
  </si>
  <si>
    <t>Subtotal Salaries</t>
  </si>
  <si>
    <t xml:space="preserve">Subtotal Salaries </t>
  </si>
  <si>
    <t>Costs Per Indirect Cost Proposal (Actual):</t>
  </si>
  <si>
    <t>Carryforward Computation</t>
  </si>
  <si>
    <t>Proposed Direct Cost Base</t>
  </si>
  <si>
    <t>Indirect Cost Pool</t>
  </si>
  <si>
    <t>Department of Commerce:</t>
  </si>
  <si>
    <t>Commerce</t>
  </si>
  <si>
    <t xml:space="preserve">  Bureau of Indian Affairs-</t>
  </si>
  <si>
    <t xml:space="preserve">  Indian Health Service-</t>
  </si>
  <si>
    <t xml:space="preserve">  Bureau of Reclamation-</t>
  </si>
  <si>
    <t xml:space="preserve">  Bureau of Land Management-</t>
  </si>
  <si>
    <t xml:space="preserve">  Food and Nutrition Service-</t>
  </si>
  <si>
    <t xml:space="preserve">  Bonneville Power Administration-</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</si>
  <si>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</si>
  <si>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</si>
  <si>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</si>
  <si>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</si>
  <si>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</si>
  <si>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</si>
  <si>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</si>
  <si>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</si>
  <si>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</si>
  <si>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</si>
  <si>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</si>
  <si>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</si>
  <si>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</si>
  <si>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</si>
  <si>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 xml:space="preserve"> Food and Nutrition Service-</t>
  </si>
  <si>
    <t xml:space="preserve"> Bonneville Power Administration-</t>
  </si>
  <si>
    <t>Exhibit B</t>
  </si>
  <si>
    <t>Institute of Museum and Library Services:</t>
  </si>
  <si>
    <t>IMLS</t>
  </si>
  <si>
    <t>Check Figure</t>
  </si>
  <si>
    <t>Functions</t>
  </si>
  <si>
    <t>Expense</t>
  </si>
  <si>
    <t>Tribal</t>
  </si>
  <si>
    <t>In-Kind</t>
  </si>
  <si>
    <t>Separately</t>
  </si>
  <si>
    <t>Statements (F/S)</t>
  </si>
  <si>
    <t>Per SEFA</t>
  </si>
  <si>
    <t>STATE AND OTHER PROGRAMS</t>
  </si>
  <si>
    <t>Subtotal Federal, State and Other Programs</t>
  </si>
  <si>
    <t>Tribal In-Kind Contribution</t>
  </si>
  <si>
    <t>Tribal Supplements</t>
  </si>
  <si>
    <t>Must tie to F/S</t>
  </si>
  <si>
    <t xml:space="preserve">Funds  </t>
  </si>
  <si>
    <t xml:space="preserve">Costs </t>
  </si>
  <si>
    <t>Administered</t>
  </si>
  <si>
    <t xml:space="preserve">Administered </t>
  </si>
  <si>
    <t>Funds</t>
  </si>
  <si>
    <t>Indirect Costs Charged to Programs</t>
  </si>
  <si>
    <t>Separately Administered</t>
  </si>
  <si>
    <t>Council/</t>
  </si>
  <si>
    <t xml:space="preserve">General </t>
  </si>
  <si>
    <t>Government</t>
  </si>
  <si>
    <t>Directly Funded Indirect</t>
  </si>
  <si>
    <t xml:space="preserve">  2/</t>
  </si>
  <si>
    <t xml:space="preserve">  1/</t>
  </si>
  <si>
    <t>Health Fund</t>
  </si>
  <si>
    <t>Developmental Disabilities</t>
  </si>
  <si>
    <t xml:space="preserve">Nutrition </t>
  </si>
  <si>
    <t>Summer Food</t>
  </si>
  <si>
    <t xml:space="preserve">Economic Development </t>
  </si>
  <si>
    <t>Vocational Rehabilitation</t>
  </si>
  <si>
    <t>IMLS Assistance</t>
  </si>
  <si>
    <t>PWSS</t>
  </si>
  <si>
    <t>General Assistance</t>
  </si>
  <si>
    <t>Clean Air Act</t>
  </si>
  <si>
    <t>Tribal Employment Rights Office</t>
  </si>
  <si>
    <t>Juvenile Justice &amp; Delinquency Prevention</t>
  </si>
  <si>
    <t>State Fire Protection</t>
  </si>
  <si>
    <t>ARCO Bull Trout Recovery</t>
  </si>
  <si>
    <t>Housing Fund</t>
  </si>
  <si>
    <t>Bingo Fund</t>
  </si>
  <si>
    <t>Nutrition Program</t>
  </si>
  <si>
    <t>Irrigation</t>
  </si>
  <si>
    <t>Tobacco Prevention</t>
  </si>
  <si>
    <t>Juvenile Justice &amp; Delinquency Preventions</t>
  </si>
  <si>
    <t>Service Provider</t>
  </si>
  <si>
    <t>Amount</t>
  </si>
  <si>
    <t>Description of Service Rendered</t>
  </si>
  <si>
    <t>ABC Consulting</t>
  </si>
  <si>
    <t>Revisions to employee health benefits and retirement plan</t>
  </si>
  <si>
    <t>To Exhibit E-1</t>
  </si>
  <si>
    <t>To Exhibit E-2</t>
  </si>
  <si>
    <t>N/A</t>
  </si>
  <si>
    <t>(fill in the blank)</t>
  </si>
  <si>
    <t>Department of Transportation:</t>
  </si>
  <si>
    <t>Department of Homeland Security:</t>
  </si>
  <si>
    <t>To Exhibit A</t>
  </si>
  <si>
    <t>To Exhibit C</t>
  </si>
  <si>
    <t>Passthrough (Scholarship, Participant Payments, etc.)</t>
  </si>
  <si>
    <t>Exhibit G</t>
  </si>
  <si>
    <t xml:space="preserve">Capital threshold is the dollar value above which asset acquisition is added to the capital asset accounts and depreciated over its useful life.  </t>
  </si>
  <si>
    <r>
      <rPr>
        <sz val="11"/>
        <rFont val="Times New Roman"/>
        <family val="1"/>
      </rPr>
      <t>Salaries:</t>
    </r>
    <r>
      <rPr>
        <sz val="11"/>
        <color indexed="10"/>
        <rFont val="Times New Roman"/>
        <family val="1"/>
      </rPr>
      <t xml:space="preserve">    </t>
    </r>
    <r>
      <rPr>
        <b/>
        <sz val="11"/>
        <color indexed="10"/>
        <rFont val="Times New Roman"/>
        <family val="1"/>
      </rPr>
      <t>1/</t>
    </r>
  </si>
  <si>
    <r>
      <t xml:space="preserve">Salaries:   </t>
    </r>
    <r>
      <rPr>
        <b/>
        <sz val="11"/>
        <color indexed="10"/>
        <rFont val="Times New Roman"/>
        <family val="1"/>
      </rPr>
      <t xml:space="preserve"> 1/</t>
    </r>
  </si>
  <si>
    <t>Utility Fund</t>
  </si>
  <si>
    <t>Depreciation (Exhibit G)</t>
  </si>
  <si>
    <t xml:space="preserve">Footnotes:    </t>
  </si>
  <si>
    <r>
      <rPr>
        <b/>
        <sz val="11"/>
        <color indexed="10"/>
        <rFont val="Times New Roman"/>
        <family val="1"/>
      </rPr>
      <t>2/</t>
    </r>
    <r>
      <rPr>
        <sz val="11"/>
        <rFont val="Times New Roman"/>
        <family val="1"/>
      </rPr>
      <t xml:space="preserve">  Provide an explanation for any difference.</t>
    </r>
  </si>
  <si>
    <t xml:space="preserve">Helpful hints: </t>
  </si>
  <si>
    <t>"Exh F reconciliation"</t>
  </si>
  <si>
    <t>&amp; Exhibit F</t>
  </si>
  <si>
    <t>To Exhibit B &amp; F</t>
  </si>
  <si>
    <t>Exhibit H</t>
  </si>
  <si>
    <t>Summary of Depreciation Expense -</t>
  </si>
  <si>
    <t xml:space="preserve">Actual Direct Cost Base </t>
  </si>
  <si>
    <t>F/S</t>
  </si>
  <si>
    <t>Ref.</t>
  </si>
  <si>
    <t xml:space="preserve">  Human Resources</t>
  </si>
  <si>
    <t>(in base)</t>
  </si>
  <si>
    <t>Audit p.</t>
  </si>
  <si>
    <t>Carryforward Year</t>
  </si>
  <si>
    <t>Proposing Year</t>
  </si>
  <si>
    <t>Name of Tribal Entity</t>
  </si>
  <si>
    <r>
      <rPr>
        <b/>
        <sz val="11"/>
        <rFont val="Times New Roman"/>
        <family val="1"/>
      </rPr>
      <t xml:space="preserve">3/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provided upon request.  This schedule should contain an asset description, date of purchase or completion, method of purchase, full life expectancy, total costs, and yearly depreciation amount.</t>
    </r>
  </si>
  <si>
    <t>Dollars</t>
  </si>
  <si>
    <t>Fund #</t>
  </si>
  <si>
    <t>Tribal In-Kind Services</t>
  </si>
  <si>
    <t>Tribal In-Kind Dollars</t>
  </si>
  <si>
    <t>(Col G-I-K)</t>
  </si>
  <si>
    <t>must match</t>
  </si>
  <si>
    <t>Diabetes</t>
  </si>
  <si>
    <t>Tabaco Prevention</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</si>
  <si>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</si>
  <si>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</si>
  <si>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</si>
  <si>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</si>
  <si>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</si>
  <si>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</si>
  <si>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</si>
  <si>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</si>
  <si>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</si>
  <si>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</si>
  <si>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</si>
  <si>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Collections (Recovered) Reporting Schedule</t>
  </si>
  <si>
    <t>Agency</t>
  </si>
  <si>
    <t>check figure</t>
  </si>
  <si>
    <t>to Exhibit B</t>
  </si>
  <si>
    <t>Exhibit C-1</t>
  </si>
  <si>
    <t>less</t>
  </si>
  <si>
    <t>Net</t>
  </si>
  <si>
    <r>
      <rPr>
        <b/>
        <sz val="11"/>
        <color rgb="FFFF0000"/>
        <rFont val="Times New Roman"/>
        <family val="1"/>
      </rPr>
      <t xml:space="preserve">1/ </t>
    </r>
    <r>
      <rPr>
        <sz val="11"/>
        <rFont val="Times New Roman"/>
        <family val="1"/>
      </rPr>
      <t xml:space="preserve"> Total must tie to actual direct cost base schedule (Exhibit C).</t>
    </r>
  </si>
  <si>
    <t>Expenditure</t>
  </si>
  <si>
    <t>from Exhibit E-1</t>
  </si>
  <si>
    <t>from Exhibit E-2</t>
  </si>
  <si>
    <t>from Exhibit C</t>
  </si>
  <si>
    <t>from Exhibit C-1</t>
  </si>
  <si>
    <t>from Exhibit B</t>
  </si>
  <si>
    <t>from negotiation agreement</t>
  </si>
  <si>
    <t>from Exhibit D</t>
  </si>
  <si>
    <t>"Exh C actual base"</t>
  </si>
  <si>
    <t>Please fill in the top portion "Costs per Audited Financial Statements".  Other cells should be automatically populated from information on Exhibit C.</t>
  </si>
  <si>
    <t>totals to Exhibit F</t>
  </si>
  <si>
    <r>
      <rPr>
        <b/>
        <sz val="10"/>
        <color indexed="10"/>
        <rFont val="Times New Roman"/>
        <family val="1"/>
      </rPr>
      <t xml:space="preserve">4/ </t>
    </r>
    <r>
      <rPr>
        <b/>
        <sz val="10"/>
        <rFont val="Times New Roman"/>
        <family val="1"/>
      </rPr>
      <t xml:space="preserve"> "</t>
    </r>
    <r>
      <rPr>
        <sz val="10"/>
        <rFont val="Times New Roman"/>
        <family val="1"/>
      </rPr>
      <t>Directly funded indirect" costs are indirect costs that are paid for by direct programs dollars.  These costs must be excluded from both the pool and base (Exhibit C).</t>
    </r>
  </si>
  <si>
    <r>
      <rPr>
        <b/>
        <sz val="10"/>
        <color rgb="FFFF0000"/>
        <rFont val="Times New Roman"/>
        <family val="1"/>
      </rPr>
      <t>6/</t>
    </r>
    <r>
      <rPr>
        <b/>
        <sz val="10"/>
        <rFont val="Times New Roman"/>
        <family val="1"/>
      </rPr>
      <t xml:space="preserve"> </t>
    </r>
    <r>
      <rPr>
        <sz val="10"/>
        <rFont val="Times New Roman"/>
        <family val="1"/>
      </rPr>
      <t xml:space="preserve"> These costs benefit specific programs in the base; therefore, are treated as direct costs &amp; included in the base.  (</t>
    </r>
    <r>
      <rPr>
        <u/>
        <sz val="10"/>
        <rFont val="Times New Roman"/>
        <family val="1"/>
      </rPr>
      <t>Need to specify where in the base on Exhibit C</t>
    </r>
    <r>
      <rPr>
        <sz val="10"/>
        <rFont val="Times New Roman"/>
        <family val="1"/>
      </rPr>
      <t>).</t>
    </r>
  </si>
  <si>
    <r>
      <rPr>
        <b/>
        <sz val="10"/>
        <color indexed="10"/>
        <rFont val="Times New Roman"/>
        <family val="1"/>
      </rPr>
      <t xml:space="preserve">4/ </t>
    </r>
    <r>
      <rPr>
        <b/>
        <sz val="10"/>
        <rFont val="Times New Roman"/>
        <family val="1"/>
      </rPr>
      <t xml:space="preserve"> "</t>
    </r>
    <r>
      <rPr>
        <sz val="10"/>
        <rFont val="Times New Roman"/>
        <family val="1"/>
      </rPr>
      <t>Directly funded indirect" costs are indirect costs that are paid for by direct programs dollars.  These costs must be excluded from both the pool and base (Exhibit D).</t>
    </r>
  </si>
  <si>
    <t>Note: The amounts shown as Indirect Costs Collections must be based on the Organization's audited financial statements or GL support.</t>
  </si>
  <si>
    <t xml:space="preserve">Tribal or private funds booked or spent for IDC </t>
  </si>
  <si>
    <r>
      <t xml:space="preserve">Indirect Cost Revenues (to be entered in collection column of carryforward schedule) </t>
    </r>
    <r>
      <rPr>
        <b/>
        <sz val="11"/>
        <color rgb="FFFF0000"/>
        <rFont val="Times New Roman"/>
        <family val="1"/>
      </rPr>
      <t>3/</t>
    </r>
  </si>
  <si>
    <r>
      <t xml:space="preserve">Indirect Cost Revenues per Audit or GL </t>
    </r>
    <r>
      <rPr>
        <b/>
        <sz val="11"/>
        <color rgb="FFFF0000"/>
        <rFont val="Times New Roman"/>
        <family val="1"/>
      </rPr>
      <t>1/</t>
    </r>
  </si>
  <si>
    <t>from negotiation agreement (NICRA)</t>
  </si>
  <si>
    <r>
      <rPr>
        <b/>
        <sz val="10"/>
        <color indexed="10"/>
        <rFont val="Times New Roman"/>
        <family val="1"/>
      </rPr>
      <t>1/</t>
    </r>
    <r>
      <rPr>
        <sz val="10"/>
        <rFont val="Times New Roman"/>
        <family val="1"/>
      </rPr>
      <t xml:space="preserve">  Passthrough funds normally require minimal administrative effort that include but not limited to scholarships, direct assistance payments, payments to participants, etc. </t>
    </r>
  </si>
  <si>
    <r>
      <rPr>
        <b/>
        <sz val="10"/>
        <color indexed="10"/>
        <rFont val="Times New Roman"/>
        <family val="1"/>
      </rPr>
      <t xml:space="preserve">2/ </t>
    </r>
    <r>
      <rPr>
        <sz val="10"/>
        <rFont val="Times New Roman"/>
        <family val="1"/>
      </rPr>
      <t xml:space="preserve"> Unallowable costs include but not limited to donations, debt service expense, penalty, lobbying costs, etc. (if benefit from the administrative services (payroll, accounting, HR, IT, etc.) provided by the pool, must be added to the base).</t>
    </r>
  </si>
  <si>
    <r>
      <rPr>
        <b/>
        <sz val="10"/>
        <color rgb="FFFF0000"/>
        <rFont val="Times New Roman"/>
        <family val="1"/>
      </rPr>
      <t>3/</t>
    </r>
    <r>
      <rPr>
        <sz val="10"/>
        <rFont val="Times New Roman"/>
        <family val="1"/>
      </rPr>
      <t xml:space="preserve">  Separately administered and </t>
    </r>
    <r>
      <rPr>
        <u/>
        <sz val="10"/>
        <rFont val="Times New Roman"/>
        <family val="1"/>
      </rPr>
      <t>DO NOT</t>
    </r>
    <r>
      <rPr>
        <sz val="10"/>
        <rFont val="Times New Roman"/>
        <family val="1"/>
      </rPr>
      <t xml:space="preserve"> receive any administrative services (payroll, accounting, HR, IT, etc.) provided by the pool.  Entity needs to state who provide the administrative services to these funds.</t>
    </r>
  </si>
  <si>
    <r>
      <rPr>
        <b/>
        <sz val="10"/>
        <color indexed="10"/>
        <rFont val="Times New Roman"/>
        <family val="1"/>
      </rPr>
      <t>5/</t>
    </r>
    <r>
      <rPr>
        <sz val="10"/>
        <rFont val="Times New Roman"/>
        <family val="1"/>
      </rPr>
      <t xml:space="preserve">  Indirect costs expenditures that are charged to, booked to, or spent by the programs. . </t>
    </r>
  </si>
  <si>
    <r>
      <rPr>
        <b/>
        <sz val="10"/>
        <color indexed="10"/>
        <rFont val="Times New Roman"/>
        <family val="1"/>
      </rPr>
      <t>3/</t>
    </r>
    <r>
      <rPr>
        <sz val="10"/>
        <color indexed="10"/>
        <rFont val="Times New Roman"/>
        <family val="1"/>
      </rPr>
      <t xml:space="preserve">  </t>
    </r>
    <r>
      <rPr>
        <sz val="10"/>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</si>
  <si>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0"/>
        <color indexed="10"/>
        <rFont val="Times New Roman"/>
        <family val="1"/>
      </rPr>
      <t>2/</t>
    </r>
    <r>
      <rPr>
        <sz val="10"/>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</si>
  <si>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0"/>
        <color indexed="10"/>
        <rFont val="Times New Roman"/>
        <family val="1"/>
      </rPr>
      <t xml:space="preserve">3/ </t>
    </r>
    <r>
      <rPr>
        <sz val="10"/>
        <rFont val="Times New Roman"/>
        <family val="1"/>
      </rPr>
      <t xml:space="preserve"> Over or underrecovery from Tribal accounts is internal and therefore not included in the carryforward computation.</t>
    </r>
  </si>
  <si>
    <t>Department of Defense:</t>
  </si>
  <si>
    <t>Defense</t>
  </si>
  <si>
    <t>BIA P.L. 100-297 Programs:</t>
  </si>
  <si>
    <t>BIA (P.L. 100-297):</t>
  </si>
  <si>
    <t>subtotal State &amp; Other Programs</t>
  </si>
  <si>
    <t>Subtotal State &amp; Other Programs</t>
  </si>
  <si>
    <t>State &amp; Other</t>
  </si>
  <si>
    <t>General Ledger supporting indirect cost pool</t>
  </si>
  <si>
    <t>Exhibit I</t>
  </si>
  <si>
    <r>
      <rPr>
        <b/>
        <sz val="10"/>
        <color indexed="10"/>
        <rFont val="Times New Roman"/>
        <family val="1"/>
      </rPr>
      <t xml:space="preserve">4/ </t>
    </r>
    <r>
      <rPr>
        <sz val="10"/>
        <rFont val="Times New Roman"/>
        <family val="1"/>
      </rPr>
      <t xml:space="preserve"> "Directly funded indirect" costs are indirect costs that are funded by direct programs dollars.  These costs must be excluded from both base (Exhibit D) and pool (Exhibit E-2).</t>
    </r>
  </si>
  <si>
    <r>
      <t xml:space="preserve">Reprogrammed indirect dollars or indirect CSC to pay for direct CSC </t>
    </r>
    <r>
      <rPr>
        <b/>
        <sz val="11"/>
        <color rgb="FFFF0000"/>
        <rFont val="Times New Roman"/>
        <family val="1"/>
      </rPr>
      <t>2/</t>
    </r>
  </si>
  <si>
    <t>Reprogrammed direct dollars or direct CSC to pay for Indirect</t>
  </si>
  <si>
    <r>
      <rPr>
        <b/>
        <sz val="10"/>
        <color rgb="FFFF0000"/>
        <rFont val="Times New Roman"/>
        <family val="1"/>
      </rPr>
      <t>2/</t>
    </r>
    <r>
      <rPr>
        <sz val="10"/>
        <rFont val="Times New Roman"/>
        <family val="1"/>
      </rPr>
      <t xml:space="preserve"> For ISDA 638 Programs, on Col J insert the total CSC Funding Award amount which was used to pay unfunded direct CSC.</t>
    </r>
  </si>
  <si>
    <t>(This schedule is required only if the Tribe needs to compile a carryforward schedule, Exhibit B)</t>
  </si>
  <si>
    <t>Government Fund</t>
  </si>
  <si>
    <t>Proprietary Fund/Enterprise Fund</t>
  </si>
  <si>
    <t>Internal Service Fund</t>
  </si>
  <si>
    <t>Fiduciary Fund</t>
  </si>
  <si>
    <t>Exhibit J</t>
  </si>
  <si>
    <t>General Ledger supporting indirect cost revenue</t>
  </si>
  <si>
    <t>Draft employee manuals</t>
  </si>
  <si>
    <t>XYZ Management Groups</t>
  </si>
  <si>
    <t>Review employee manuals &amp; policies</t>
  </si>
  <si>
    <t xml:space="preserve">Professional Fees/Contractual Services - </t>
  </si>
  <si>
    <t>Council Stipends (X%)</t>
  </si>
  <si>
    <t>Security Guard (4)</t>
  </si>
  <si>
    <t>IT Director</t>
  </si>
  <si>
    <t>from NICRA</t>
  </si>
  <si>
    <t>Must tie to Audit Revenue or GL support on Exhibit J</t>
  </si>
  <si>
    <r>
      <rPr>
        <b/>
        <sz val="10"/>
        <color rgb="FFFF0000"/>
        <rFont val="Times New Roman"/>
        <family val="1"/>
      </rPr>
      <t>1/</t>
    </r>
    <r>
      <rPr>
        <sz val="10"/>
        <rFont val="Times New Roman"/>
        <family val="1"/>
      </rPr>
      <t xml:space="preserve"> Indirect cost collections (indirect revenue received) is the amount of indirect cost revenue recovered/collected/received from the programs in the base (</t>
    </r>
    <r>
      <rPr>
        <b/>
        <u/>
        <sz val="10"/>
        <rFont val="Times New Roman"/>
        <family val="1"/>
      </rPr>
      <t>this is NOT expenditure</t>
    </r>
    <r>
      <rPr>
        <sz val="10"/>
        <rFont val="Times New Roman"/>
        <family val="1"/>
      </rPr>
      <t xml:space="preserve">).  The indirect cost collections must be reconcilable to the </t>
    </r>
    <r>
      <rPr>
        <b/>
        <u/>
        <sz val="10"/>
        <rFont val="Times New Roman"/>
        <family val="1"/>
      </rPr>
      <t>revenue section</t>
    </r>
    <r>
      <rPr>
        <sz val="10"/>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</si>
  <si>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t>(this schedule is required if depreciation is included in the indirect cost pool (Exhibits E-1 &amp; E-2))</t>
  </si>
  <si>
    <t>(this schedule is required if "other" professional &amp; contractual services are included in the indirect cost pool (Exhibits E-1 &amp; E-2))</t>
  </si>
  <si>
    <r>
      <rPr>
        <b/>
        <sz val="10"/>
        <color indexed="10"/>
        <rFont val="Times New Roman"/>
        <family val="1"/>
      </rPr>
      <t>2/</t>
    </r>
    <r>
      <rPr>
        <sz val="10"/>
        <rFont val="Times New Roman"/>
        <family val="1"/>
      </rPr>
      <t xml:space="preserve">  For "other" professional &amp; contractual services - need breakdown by type of service and associated amount in Exhibit H.</t>
    </r>
  </si>
  <si>
    <t>Enterprise Fund - Casino</t>
  </si>
  <si>
    <t>Total Indirect Cost Pool</t>
  </si>
  <si>
    <r>
      <t>(</t>
    </r>
    <r>
      <rPr>
        <b/>
        <sz val="12"/>
        <color rgb="FFFF0000"/>
        <rFont val="Times New Roman"/>
        <family val="1"/>
      </rPr>
      <t>out</t>
    </r>
    <r>
      <rPr>
        <b/>
        <sz val="12"/>
        <rFont val="Times New Roman"/>
        <family val="1"/>
      </rPr>
      <t xml:space="preserve"> of base)</t>
    </r>
  </si>
  <si>
    <t>Audit Fees</t>
  </si>
  <si>
    <t>Accounting Services</t>
  </si>
  <si>
    <t>Legal Fees</t>
  </si>
  <si>
    <t>IT Services</t>
  </si>
  <si>
    <r>
      <t xml:space="preserve">Other (specify on Exhibit H) </t>
    </r>
    <r>
      <rPr>
        <b/>
        <sz val="11"/>
        <color rgb="FFFF0000"/>
        <rFont val="Times New Roman"/>
        <family val="1"/>
      </rPr>
      <t>2/</t>
    </r>
  </si>
  <si>
    <r>
      <rPr>
        <b/>
        <sz val="10"/>
        <color indexed="10"/>
        <rFont val="Times New Roman"/>
        <family val="1"/>
      </rPr>
      <t xml:space="preserve">3/  </t>
    </r>
    <r>
      <rPr>
        <sz val="10"/>
        <rFont val="Times New Roman"/>
        <family val="1"/>
      </rPr>
      <t>Unallowable costs must be included in the base if the costs benefit from services provided by the indirect cost pool (payroll, accounting, HR, IT, etc.)  [in accordance with 2CFR200, Subpart E, Section 200.413(e)].</t>
    </r>
  </si>
  <si>
    <r>
      <rPr>
        <b/>
        <sz val="10"/>
        <color indexed="10"/>
        <rFont val="Times New Roman"/>
        <family val="1"/>
      </rPr>
      <t>5/</t>
    </r>
    <r>
      <rPr>
        <sz val="10"/>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0"/>
        <rFont val="Times New Roman"/>
        <family val="1"/>
      </rPr>
      <t>Need to specify where in the base on Exhibit C</t>
    </r>
    <r>
      <rPr>
        <sz val="10"/>
        <rFont val="Times New Roman"/>
        <family val="1"/>
      </rPr>
      <t>).</t>
    </r>
  </si>
  <si>
    <r>
      <rPr>
        <b/>
        <sz val="10"/>
        <color indexed="10"/>
        <rFont val="Times New Roman"/>
        <family val="1"/>
      </rPr>
      <t>5/</t>
    </r>
    <r>
      <rPr>
        <sz val="10"/>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0"/>
        <rFont val="Times New Roman"/>
        <family val="1"/>
      </rPr>
      <t>Need to specify where in the base on Exhibit D</t>
    </r>
    <r>
      <rPr>
        <sz val="10"/>
        <rFont val="Times New Roman"/>
        <family val="1"/>
      </rPr>
      <t>).</t>
    </r>
  </si>
  <si>
    <r>
      <rPr>
        <b/>
        <sz val="10"/>
        <color indexed="10"/>
        <rFont val="Times New Roman"/>
        <family val="1"/>
      </rPr>
      <t>6/</t>
    </r>
    <r>
      <rPr>
        <sz val="10"/>
        <rFont val="Times New Roman"/>
        <family val="1"/>
      </rPr>
      <t xml:space="preserve"> These costs benefit specific programs in the base; therefore, are treated as direct costs and included in the base. (</t>
    </r>
    <r>
      <rPr>
        <u/>
        <sz val="10"/>
        <rFont val="Times New Roman"/>
        <family val="1"/>
      </rPr>
      <t>Need to specify where in the base on Exhibit D</t>
    </r>
    <r>
      <rPr>
        <sz val="10"/>
        <rFont val="Times New Roman"/>
        <family val="1"/>
      </rPr>
      <t>).</t>
    </r>
  </si>
  <si>
    <r>
      <rPr>
        <b/>
        <sz val="11"/>
        <rFont val="Times New Roman"/>
        <family val="1"/>
      </rPr>
      <t>1/</t>
    </r>
    <r>
      <rPr>
        <sz val="11"/>
        <rFont val="Times New Roman"/>
        <family val="1"/>
      </rPr>
      <t xml:space="preserve"> Land is NOT a depreciable asset (2CFR200, Subpart E, Section 200.436 (c)(1)).</t>
    </r>
  </si>
  <si>
    <r>
      <rPr>
        <b/>
        <sz val="11"/>
        <rFont val="Times New Roman"/>
        <family val="1"/>
      </rPr>
      <t>2/</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</si>
  <si>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t>Description</t>
  </si>
  <si>
    <t>"Other" Professional Fees</t>
  </si>
  <si>
    <t>Appendix of Schedules in Order:</t>
  </si>
  <si>
    <t>Exhibit C Actual Base</t>
  </si>
  <si>
    <t>Exhibit C-1 Indirect Cost Collection</t>
  </si>
  <si>
    <t>Exhibit D Proposed Base</t>
  </si>
  <si>
    <t>Exhibit E-1 Actual Pool</t>
  </si>
  <si>
    <t>Exhibit E-2 Proposed Pool</t>
  </si>
  <si>
    <t>Exhibit F Reconciliation</t>
  </si>
  <si>
    <t>Exhibit G Depreciation (needed if claiming depreciation in the pool)</t>
  </si>
  <si>
    <t>Exhibit H Professional Services</t>
  </si>
  <si>
    <t>Exhibit I General Ledger of Pool Account (needed if support is not in audit)</t>
  </si>
  <si>
    <t>Exhibit J General Ledger of Indirect Cost Revenue (needed if support is not in audit)</t>
  </si>
  <si>
    <t>Exhibit B Carryforward (needed if closing out a carryforward rate)</t>
  </si>
  <si>
    <r>
      <t>Carryforward (</t>
    </r>
    <r>
      <rPr>
        <sz val="11"/>
        <color rgb="FFFF0000"/>
        <rFont val="Times New Roman"/>
        <family val="1"/>
      </rPr>
      <t>if any</t>
    </r>
    <r>
      <rPr>
        <sz val="11"/>
        <rFont val="Times New Roman"/>
        <family val="1"/>
      </rPr>
      <t>)</t>
    </r>
  </si>
  <si>
    <t>from Exhibit B (needed only if prior rate is FCF)</t>
  </si>
  <si>
    <t>(Carryforward Computation may not be required)</t>
  </si>
  <si>
    <t>FCF Rate</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</si>
  <si>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probably need to add programs and agencies you do business with that are not listed.  Please modify the formula as necessary to include the new programs and agencies in your total columns.</t>
    </r>
  </si>
  <si>
    <t xml:space="preserve">"Exh E-1 actual pool" </t>
  </si>
  <si>
    <t>You can obtain this information from the audit or GL/TB.  You can follow our format or create your own format.  The total pool amount must be supported by information in the audit or GL/TB provided on Exhibit I.</t>
  </si>
  <si>
    <t>Rate Computation (Fixed Carryforward Rate)</t>
  </si>
  <si>
    <t>Best to work on the sheets as listed in the above order since their information automatically populate Exhibits at the end.</t>
  </si>
  <si>
    <t>Fill out the yellow cells to automatically populate the proposal fields:</t>
  </si>
  <si>
    <t>(this schedule is required if the indirect cost revenue total (Exhibit C-1, Column D) cannot tie to audited financial statements)</t>
  </si>
  <si>
    <t>(this schedule is required if the indirect cost pool total (Exhibit E-1, Column D or N) cannot tie to audited financial statements)</t>
  </si>
  <si>
    <t>K-12 School</t>
  </si>
  <si>
    <t>Start here, fill in your information</t>
  </si>
  <si>
    <t>Name of Tribe</t>
  </si>
  <si>
    <r>
      <rPr>
        <b/>
        <sz val="10"/>
        <color indexed="10"/>
        <rFont val="Times New Roman"/>
        <family val="1"/>
      </rPr>
      <t>2/</t>
    </r>
    <r>
      <rPr>
        <sz val="10"/>
        <rFont val="Times New Roman"/>
        <family val="1"/>
      </rPr>
      <t xml:space="preserve">  Passthrough funds normally require minimal administrative effort that include but not limited to scholarships, assistance payments, payments to participants, etc. </t>
    </r>
  </si>
  <si>
    <r>
      <rPr>
        <b/>
        <sz val="10"/>
        <color indexed="10"/>
        <rFont val="Times New Roman"/>
        <family val="1"/>
      </rPr>
      <t>3/</t>
    </r>
    <r>
      <rPr>
        <sz val="10"/>
        <rFont val="Times New Roman"/>
        <family val="1"/>
      </rPr>
      <t xml:space="preserve">  Unallowable costs include but not limited to donations, debt service expense, penalty, lobbying costs, etc. (if unallowable costs benefit from administrative services (payroll, accounting, HR, IT, etc.) provided by the pool, then must be added to the base per 2CFR200, Subpart E, Section 200.413(e)).</t>
    </r>
  </si>
  <si>
    <r>
      <rPr>
        <b/>
        <sz val="10"/>
        <color rgb="FFFF0000"/>
        <rFont val="Times New Roman"/>
        <family val="1"/>
      </rPr>
      <t>4/</t>
    </r>
    <r>
      <rPr>
        <sz val="10"/>
        <rFont val="Times New Roman"/>
        <family val="1"/>
      </rPr>
      <t xml:space="preserve">  Separately administered and </t>
    </r>
    <r>
      <rPr>
        <u/>
        <sz val="10"/>
        <rFont val="Times New Roman"/>
        <family val="1"/>
      </rPr>
      <t>DO NOT</t>
    </r>
    <r>
      <rPr>
        <sz val="10"/>
        <rFont val="Times New Roman"/>
        <family val="1"/>
      </rPr>
      <t xml:space="preserve"> receive any administrative services (payroll, accounting, HR, IT, etc.) provided by the pool.  Entity needs to state who provide the administrative services to these funds.</t>
    </r>
  </si>
  <si>
    <r>
      <rPr>
        <b/>
        <sz val="10"/>
        <color indexed="10"/>
        <rFont val="Times New Roman"/>
        <family val="1"/>
      </rPr>
      <t xml:space="preserve">5/ </t>
    </r>
    <r>
      <rPr>
        <sz val="10"/>
        <rFont val="Times New Roman"/>
        <family val="1"/>
      </rPr>
      <t xml:space="preserve"> "Directly funded indirect" costs are indirect costs that are funded by direct programs dollars.  These costs must be excluded from both base (Exhibit C) and pool (Exhibit E-1).</t>
    </r>
  </si>
  <si>
    <r>
      <rPr>
        <b/>
        <sz val="10"/>
        <color indexed="10"/>
        <rFont val="Times New Roman"/>
        <family val="1"/>
      </rPr>
      <t>6/</t>
    </r>
    <r>
      <rPr>
        <sz val="10"/>
        <rFont val="Times New Roman"/>
        <family val="1"/>
      </rPr>
      <t xml:space="preserve">  Indirect costs </t>
    </r>
    <r>
      <rPr>
        <u/>
        <sz val="10"/>
        <rFont val="Times New Roman"/>
        <family val="1"/>
      </rPr>
      <t>expenditures</t>
    </r>
    <r>
      <rPr>
        <sz val="10"/>
        <rFont val="Times New Roman"/>
        <family val="1"/>
      </rPr>
      <t xml:space="preserve"> that are charged to, booked to, or spent by the programs.  Total must tie to the audited financial statements indirect expenditure figure.</t>
    </r>
  </si>
  <si>
    <t>7/</t>
  </si>
  <si>
    <t>Note:  Prepare one ICP Summary Sheet for each year in which a rate is proposed.  Also, prepare one sheet per rate when multiple rates are requested for a given Proposal Year.</t>
  </si>
  <si>
    <t>Name of Entity:</t>
  </si>
  <si>
    <t>Proposal Year</t>
  </si>
  <si>
    <t>Type of Rate (select)</t>
  </si>
  <si>
    <t>Fixed Carryforward</t>
  </si>
  <si>
    <t>Provisional</t>
  </si>
  <si>
    <t>Final</t>
  </si>
  <si>
    <t>Predetermined</t>
  </si>
  <si>
    <t>Fiscal Year Period</t>
  </si>
  <si>
    <t xml:space="preserve">From:  </t>
  </si>
  <si>
    <t>To</t>
  </si>
  <si>
    <t>Base Type (select one)</t>
  </si>
  <si>
    <r>
      <rPr>
        <b/>
        <sz val="10"/>
        <rFont val="Times New Roman"/>
        <family val="1"/>
      </rPr>
      <t>Total direct costs, less capital expenditures and passthrough funds</t>
    </r>
    <r>
      <rPr>
        <sz val="10"/>
        <rFont val="Times New Roman"/>
        <family val="1"/>
      </rPr>
      <t>.  Passthrough funds are normally defined as payments to participants, stipends to eligible recipients, subcontracts and subgrants, all of which normally require minimal administrative effort.</t>
    </r>
  </si>
  <si>
    <r>
      <rPr>
        <b/>
        <sz val="10"/>
        <rFont val="Times New Roman"/>
        <family val="1"/>
      </rPr>
      <t>Modified total direct costs (MTDC)</t>
    </r>
    <r>
      <rPr>
        <sz val="10"/>
        <rFont val="Times New Roman"/>
        <family val="1"/>
      </rPr>
      <t xml:space="preserve"> which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scholarships and fellowships, participant support costs, passthrough funds, and the portion of each subaward and subcontract in excess of the first $25,000.</t>
    </r>
  </si>
  <si>
    <t>Base Application (select one and/or explain for multiple rates)</t>
  </si>
  <si>
    <t>All Programs</t>
  </si>
  <si>
    <t>Other</t>
  </si>
  <si>
    <r>
      <rPr>
        <b/>
        <sz val="10"/>
        <rFont val="Times New Roman"/>
        <family val="1"/>
      </rPr>
      <t xml:space="preserve">Total direct salaries and wages, </t>
    </r>
    <r>
      <rPr>
        <b/>
        <u/>
        <sz val="10"/>
        <rFont val="Times New Roman"/>
        <family val="1"/>
      </rPr>
      <t>excluding</t>
    </r>
    <r>
      <rPr>
        <b/>
        <sz val="10"/>
        <rFont val="Times New Roman"/>
        <family val="1"/>
      </rPr>
      <t xml:space="preserve"> fringe benefits.</t>
    </r>
    <r>
      <rPr>
        <sz val="10"/>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</si>
  <si>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0"/>
        <rFont val="Times New Roman"/>
        <family val="1"/>
      </rPr>
      <t xml:space="preserve">Total direct salaries and wages, </t>
    </r>
    <r>
      <rPr>
        <b/>
        <u/>
        <sz val="10"/>
        <rFont val="Times New Roman"/>
        <family val="1"/>
      </rPr>
      <t>including</t>
    </r>
    <r>
      <rPr>
        <b/>
        <sz val="10"/>
        <rFont val="Times New Roman"/>
        <family val="1"/>
      </rPr>
      <t xml:space="preserve"> fringe benefits.</t>
    </r>
    <r>
      <rPr>
        <sz val="10"/>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</si>
  <si>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t>&lt;--To Exhibit C</t>
  </si>
  <si>
    <t>Costs Tied</t>
  </si>
  <si>
    <t>to Audit or GL</t>
  </si>
  <si>
    <t>**Modify the schedules to fit your needs and present information relevant to your organization**</t>
  </si>
  <si>
    <t>Indirect Cost Proposals utilizing the modified total direct cost base (updated May 2024)</t>
  </si>
  <si>
    <t>Exhibit A-1 Rate (Fixed Carryforward)</t>
  </si>
  <si>
    <t>Exhibit A-2 Rate (Provisional/Final)</t>
  </si>
  <si>
    <t>FY 2024</t>
  </si>
  <si>
    <t>FY 2022</t>
  </si>
  <si>
    <t>Should tie to SEFA</t>
  </si>
  <si>
    <r>
      <rPr>
        <b/>
        <sz val="10"/>
        <color indexed="10"/>
        <rFont val="Times New Roman"/>
        <family val="1"/>
      </rPr>
      <t>7/</t>
    </r>
    <r>
      <rPr>
        <sz val="10"/>
        <rFont val="Times New Roman"/>
        <family val="1"/>
      </rPr>
      <t xml:space="preserve">  When reporting Federal program expenditures, only the </t>
    </r>
    <r>
      <rPr>
        <b/>
        <sz val="10"/>
        <rFont val="Times New Roman"/>
        <family val="1"/>
      </rPr>
      <t>expenditures</t>
    </r>
    <r>
      <rPr>
        <sz val="10"/>
        <rFont val="Times New Roman"/>
        <family val="1"/>
      </rPr>
      <t xml:space="preserve"> paid for with Federal funds should be reported under Federal program expenditures.  The total amount of Federal program expenditures identified on this schedule </t>
    </r>
    <r>
      <rPr>
        <b/>
        <sz val="10"/>
        <rFont val="Times New Roman"/>
        <family val="1"/>
      </rPr>
      <t>should</t>
    </r>
    <r>
      <rPr>
        <sz val="10"/>
        <rFont val="Times New Roman"/>
        <family val="1"/>
      </rPr>
      <t xml:space="preserve"> match the amount of Federal expenditures reported on the Schedule of Expenditures of Federal Awards (SEFA) of the audited financial statements.  </t>
    </r>
    <r>
      <rPr>
        <u/>
        <sz val="10"/>
        <rFont val="Times New Roman"/>
        <family val="1"/>
      </rPr>
      <t>Any differences must be explained.</t>
    </r>
  </si>
  <si>
    <r>
      <rPr>
        <b/>
        <sz val="10"/>
        <color indexed="10"/>
        <rFont val="Times New Roman"/>
        <family val="1"/>
      </rPr>
      <t>1/</t>
    </r>
    <r>
      <rPr>
        <sz val="10"/>
        <rFont val="Times New Roman"/>
        <family val="1"/>
      </rPr>
      <t xml:space="preserve">  If tribes want to include the first $25,000 of contractual costs in the base, a separate Subaward Schedule is required.  See website FAQ for more information and as well as the Sample Subcontract/Subaward Schedule.</t>
    </r>
  </si>
  <si>
    <r>
      <rPr>
        <b/>
        <sz val="10"/>
        <color rgb="FFFF0000"/>
        <rFont val="Times New Roman"/>
        <family val="1"/>
      </rPr>
      <t>1/</t>
    </r>
    <r>
      <rPr>
        <sz val="10"/>
        <rFont val="Times New Roman"/>
        <family val="1"/>
      </rPr>
      <t xml:space="preserve">  Salaries &amp;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&amp; wages is required to be supported by personnel activity reports or equivalent documentation when employees work on both an indirect cost activity &amp; a direct cost activity.</t>
    </r>
  </si>
  <si>
    <r>
      <rPr>
        <b/>
        <sz val="10"/>
        <color indexed="10"/>
        <rFont val="Times New Roman"/>
        <family val="1"/>
      </rPr>
      <t xml:space="preserve">1/  </t>
    </r>
    <r>
      <rPr>
        <sz val="10"/>
        <rFont val="Times New Roman"/>
        <family val="1"/>
      </rPr>
      <t>Salaries and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and wages is required to be supported by personnel activity reports or equivalent documentation when employees work on both an indirect cost activity and a direct cost activity.</t>
    </r>
  </si>
  <si>
    <r>
      <rPr>
        <b/>
        <sz val="10"/>
        <color indexed="10"/>
        <rFont val="Times New Roman"/>
        <family val="1"/>
      </rPr>
      <t xml:space="preserve">4/ </t>
    </r>
    <r>
      <rPr>
        <sz val="10"/>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</si>
  <si>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0"/>
        <color rgb="FFFF0000"/>
        <rFont val="Times New Roman"/>
        <family val="1"/>
      </rPr>
      <t>1/</t>
    </r>
    <r>
      <rPr>
        <sz val="10"/>
        <color rgb="FFFF0000"/>
        <rFont val="Times New Roman"/>
        <family val="1"/>
      </rPr>
      <t xml:space="preserve"> </t>
    </r>
    <r>
      <rPr>
        <sz val="10"/>
        <rFont val="Times New Roman"/>
        <family val="1"/>
      </rPr>
      <t xml:space="preserve"> Source:  FY 2022 negotiated indirect cost rate agreement (NICRA), Supplement 1.</t>
    </r>
  </si>
  <si>
    <t>FY 2020</t>
  </si>
  <si>
    <t>Exhibit A-1</t>
  </si>
  <si>
    <t>Final rate and</t>
  </si>
  <si>
    <t>Provisional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</si>
</sst>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44"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sz val="10"/>
      <name val="Times New Roman"/>
      <family val="1"/>
    </font>
    <font>
      <b/>
      <sz val="11"/>
      <name val="Times New Roman"/>
      <family val="1"/>
    </font>
    <font>
      <sz val="11"/>
      <name val="Times New Roman"/>
      <family val="1"/>
    </font>
    <font>
      <u/>
      <sz val="11"/>
      <name val="Times New Roman"/>
      <family val="1"/>
    </font>
    <font>
      <b/>
      <sz val="11"/>
      <color indexed="10"/>
      <name val="Times New Roman"/>
      <family val="1"/>
    </font>
    <font>
      <b/>
      <sz val="14"/>
      <color indexed="8"/>
      <name val="Times New Roman"/>
      <family val="1"/>
    </font>
    <font>
      <b/>
      <sz val="12"/>
      <color indexed="60"/>
      <name val="Times New Roman"/>
      <family val="1"/>
    </font>
    <font>
      <b/>
      <u/>
      <sz val="11"/>
      <color indexed="10"/>
      <name val="Times New Roman"/>
      <family val="1"/>
    </font>
    <font>
      <b/>
      <sz val="14"/>
      <color indexed="12"/>
      <name val="Times New Roman"/>
      <family val="1"/>
    </font>
    <font>
      <b/>
      <sz val="16"/>
      <name val="Century Schoolbook"/>
      <family val="1"/>
    </font>
    <font>
      <b/>
      <sz val="12"/>
      <color indexed="10"/>
      <name val="Times New Roman"/>
      <family val="1"/>
    </font>
    <font>
      <sz val="11"/>
      <name val="Times New Roman"/>
      <family val="1"/>
    </font>
    <font>
      <b/>
      <sz val="10"/>
      <color indexed="10"/>
      <name val="Times New Roman"/>
      <family val="1"/>
    </font>
    <font>
      <b/>
      <sz val="11"/>
      <color indexed="10"/>
      <name val="Times New Roman"/>
      <family val="1"/>
    </font>
    <font>
      <sz val="10"/>
      <color indexed="8"/>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sz val="10"/>
      <color rgb="FFFF0000"/>
      <name val="Times New Roman"/>
      <family val="1"/>
    </font>
    <font>
      <b/>
      <u/>
      <sz val="10"/>
      <name val="Times New Roman"/>
      <family val="1"/>
    </font>
    <font>
      <b/>
      <sz val="10"/>
      <color rgb="FFFF0000"/>
      <name val="Times New Roman"/>
      <family val="1"/>
    </font>
    <font>
      <u/>
      <sz val="10"/>
      <name val="Times New Roman"/>
      <family val="1"/>
    </font>
    <font>
      <sz val="10"/>
      <color indexed="10"/>
      <name val="Times New Roman"/>
      <family val="1"/>
    </font>
    <font>
      <u/>
      <sz val="12"/>
      <name val="Times New Roman"/>
      <family val="1"/>
    </font>
    <font>
      <b/>
      <sz val="12"/>
      <color rgb="FFFF0000"/>
      <name val="Times New Roman"/>
      <family val="1"/>
    </font>
    <font>
      <b/>
      <u/>
      <sz val="14"/>
      <name val="Times New Roman"/>
      <family val="1"/>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s>
  <cellStyleXfs count="7">
    <xf numFmtId="0" fontId="0" fillId="0" borderId="0"/>
    <xf numFmtId="43" fontId="27" fillId="0" borderId="0" applyFont="0" applyFill="0" applyBorder="0" applyAlignment="0" applyProtection="0"/>
    <xf numFmtId="0" fontId="10" fillId="0" borderId="0"/>
    <xf numFmtId="0" fontId="10" fillId="0" borderId="0"/>
    <xf numFmtId="0" fontId="19" fillId="0" borderId="0"/>
    <xf numFmtId="0" fontId="10" fillId="0" borderId="0"/>
    <xf numFmtId="0" fontId="32" fillId="0" borderId="0"/>
  </cellStyleXfs>
  <cellXfs count="369">
    <xf numFmtId="0" fontId="0" fillId="0" borderId="0" xfId="0"/>
    <xf numFmtId="0" fontId="2" fillId="0" borderId="0" xfId="0" applyFont="1"/>
    <xf numFmtId="3" fontId="10" fillId="0" borderId="0" xfId="0" applyNumberFormat="1" applyFont="1" applyFill="1"/>
    <xf numFmtId="3" fontId="2" fillId="0" borderId="0" xfId="0" applyNumberFormat="1" applyFont="1" applyFill="1" applyBorder="1" applyAlignment="1">
      <alignment horizontal="right"/>
    </xf>
    <xf numFmtId="0" fontId="0" fillId="0" borderId="0" xfId="0" applyAlignment="1"/>
    <xf numFmtId="3" fontId="2" fillId="0" borderId="0" xfId="0" applyNumberFormat="1" applyFont="1" applyFill="1" applyBorder="1" applyAlignment="1">
      <alignment horizontal="center"/>
    </xf>
    <xf numFmtId="3" fontId="2" fillId="0" borderId="0" xfId="0" applyNumberFormat="1" applyFont="1" applyFill="1" applyBorder="1"/>
    <xf numFmtId="0" fontId="16" fillId="0" borderId="0" xfId="0" applyFont="1"/>
    <xf numFmtId="0" fontId="17" fillId="0" borderId="0" xfId="0" applyFont="1"/>
    <xf numFmtId="0" fontId="0" fillId="0" borderId="0" xfId="0" quotePrefix="1"/>
    <xf numFmtId="0" fontId="18" fillId="0" borderId="0" xfId="0" applyFont="1"/>
    <xf numFmtId="0" fontId="18" fillId="0" borderId="0" xfId="0" applyFont="1" applyAlignment="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0" fontId="20" fillId="0" borderId="0" xfId="0" applyFont="1" applyFill="1" applyBorder="1" applyAlignment="1">
      <alignment horizontal="center"/>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10" fontId="2" fillId="0" borderId="0" xfId="0" applyNumberFormat="1" applyFont="1" applyFill="1" applyBorder="1" applyAlignment="1">
      <alignment horizontal="left"/>
    </xf>
    <xf numFmtId="3" fontId="4" fillId="0" borderId="0" xfId="0" applyNumberFormat="1" applyFont="1" applyFill="1" applyBorder="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10" fillId="0" borderId="0" xfId="5" applyNumberFormat="1" applyFont="1" applyFill="1" applyBorder="1"/>
    <xf numFmtId="3" fontId="10" fillId="0" borderId="0" xfId="5" applyNumberFormat="1" applyFont="1" applyFill="1" applyAlignment="1">
      <alignment horizontal="right"/>
    </xf>
    <xf numFmtId="0" fontId="4" fillId="0" borderId="6" xfId="0" applyFont="1" applyFill="1" applyBorder="1" applyAlignment="1">
      <alignment horizontal="center"/>
    </xf>
    <xf numFmtId="3" fontId="10" fillId="0" borderId="0" xfId="0" applyNumberFormat="1" applyFont="1" applyFill="1" applyBorder="1"/>
    <xf numFmtId="0" fontId="10" fillId="0" borderId="0" xfId="0" applyFont="1" applyFill="1" applyBorder="1" applyAlignment="1">
      <alignment vertical="center" wrapText="1"/>
    </xf>
    <xf numFmtId="0" fontId="10" fillId="0" borderId="0" xfId="0" applyFont="1" applyFill="1" applyBorder="1" applyAlignment="1">
      <alignment wrapText="1"/>
    </xf>
    <xf numFmtId="3" fontId="10" fillId="0" borderId="0" xfId="0" applyNumberFormat="1" applyFont="1" applyFill="1" applyBorder="1" applyAlignment="1">
      <alignment vertical="center"/>
    </xf>
    <xf numFmtId="3" fontId="25" fillId="0" borderId="0" xfId="0" applyNumberFormat="1" applyFont="1" applyFill="1"/>
    <xf numFmtId="3" fontId="9" fillId="0" borderId="0" xfId="0" applyNumberFormat="1" applyFont="1" applyFill="1"/>
    <xf numFmtId="3" fontId="9" fillId="0" borderId="0" xfId="0" applyNumberFormat="1" applyFont="1" applyFill="1" applyAlignment="1">
      <alignment horizontal="center"/>
    </xf>
    <xf numFmtId="3" fontId="9" fillId="0" borderId="0" xfId="0" applyNumberFormat="1" applyFont="1" applyFill="1" applyBorder="1" applyAlignment="1">
      <alignment horizontal="center"/>
    </xf>
    <xf numFmtId="3" fontId="9" fillId="0" borderId="6" xfId="0" applyNumberFormat="1" applyFont="1" applyFill="1" applyBorder="1" applyAlignment="1">
      <alignment horizontal="center"/>
    </xf>
    <xf numFmtId="3" fontId="21" fillId="0" borderId="6" xfId="0" applyNumberFormat="1" applyFont="1" applyFill="1" applyBorder="1" applyAlignment="1">
      <alignment horizontal="center"/>
    </xf>
    <xf numFmtId="3" fontId="10" fillId="0" borderId="0" xfId="0" applyNumberFormat="1" applyFont="1" applyFill="1" applyBorder="1" applyAlignment="1">
      <alignment horizontal="right"/>
    </xf>
    <xf numFmtId="3" fontId="10" fillId="0" borderId="0" xfId="0" applyNumberFormat="1" applyFont="1" applyFill="1" applyAlignment="1">
      <alignment horizontal="left"/>
    </xf>
    <xf numFmtId="3" fontId="9" fillId="0" borderId="0" xfId="0" applyNumberFormat="1" applyFont="1" applyFill="1" applyAlignment="1">
      <alignment horizontal="left"/>
    </xf>
    <xf numFmtId="3" fontId="10" fillId="0" borderId="0" xfId="0" applyNumberFormat="1" applyFont="1" applyFill="1" applyBorder="1" applyAlignment="1">
      <alignment horizontal="left"/>
    </xf>
    <xf numFmtId="10" fontId="10" fillId="0" borderId="0" xfId="0" applyNumberFormat="1" applyFont="1" applyFill="1" applyBorder="1" applyAlignment="1">
      <alignment horizontal="left"/>
    </xf>
    <xf numFmtId="3" fontId="10" fillId="0" borderId="0" xfId="4" applyNumberFormat="1" applyFont="1" applyFill="1"/>
    <xf numFmtId="3" fontId="10" fillId="0" borderId="0" xfId="0" applyNumberFormat="1" applyFont="1" applyFill="1" applyBorder="1" applyAlignment="1">
      <alignment horizontal="center"/>
    </xf>
    <xf numFmtId="3" fontId="10" fillId="0" borderId="0" xfId="4" applyNumberFormat="1" applyFont="1" applyFill="1" applyAlignment="1">
      <alignment horizontal="center"/>
    </xf>
    <xf numFmtId="3" fontId="10" fillId="0" borderId="6" xfId="4" applyNumberFormat="1" applyFont="1" applyFill="1" applyBorder="1" applyAlignment="1">
      <alignment horizontal="center"/>
    </xf>
    <xf numFmtId="3" fontId="10" fillId="0" borderId="0" xfId="2" applyNumberFormat="1" applyFont="1" applyFill="1"/>
    <xf numFmtId="3" fontId="10" fillId="0" borderId="0" xfId="2" applyNumberFormat="1" applyFont="1" applyFill="1" applyBorder="1"/>
    <xf numFmtId="3" fontId="10" fillId="0" borderId="2" xfId="4" applyNumberFormat="1" applyFont="1" applyFill="1" applyBorder="1"/>
    <xf numFmtId="165" fontId="9" fillId="0" borderId="0" xfId="4" applyNumberFormat="1" applyFont="1" applyFill="1" applyBorder="1"/>
    <xf numFmtId="3" fontId="10" fillId="0" borderId="0" xfId="0" applyNumberFormat="1" applyFont="1" applyFill="1" applyAlignment="1">
      <alignment horizontal="right"/>
    </xf>
    <xf numFmtId="165" fontId="10" fillId="0" borderId="0" xfId="0" applyNumberFormat="1" applyFont="1" applyFill="1" applyBorder="1"/>
    <xf numFmtId="3" fontId="24" fillId="0" borderId="0" xfId="0" applyNumberFormat="1" applyFont="1" applyFill="1" applyBorder="1"/>
    <xf numFmtId="3" fontId="24" fillId="0" borderId="0" xfId="0" applyNumberFormat="1" applyFont="1" applyFill="1" applyBorder="1" applyAlignment="1">
      <alignment horizontal="right"/>
    </xf>
    <xf numFmtId="3" fontId="24" fillId="0" borderId="0" xfId="0" applyNumberFormat="1" applyFont="1" applyFill="1"/>
    <xf numFmtId="3" fontId="10" fillId="0" borderId="0" xfId="0" applyNumberFormat="1" applyFont="1" applyFill="1" applyAlignment="1">
      <alignment horizontal="center"/>
    </xf>
    <xf numFmtId="3" fontId="10" fillId="0" borderId="0" xfId="0" applyNumberFormat="1" applyFont="1" applyFill="1" applyBorder="1" applyAlignment="1"/>
    <xf numFmtId="3" fontId="10" fillId="0" borderId="0" xfId="0" applyNumberFormat="1" applyFont="1" applyFill="1" applyAlignment="1"/>
    <xf numFmtId="0" fontId="10" fillId="0" borderId="0" xfId="0" applyFont="1" applyFill="1" applyAlignment="1"/>
    <xf numFmtId="3" fontId="10" fillId="0" borderId="0" xfId="5" applyNumberFormat="1" applyFont="1" applyFill="1" applyBorder="1" applyAlignment="1">
      <alignment horizontal="right"/>
    </xf>
    <xf numFmtId="3" fontId="10" fillId="0" borderId="1" xfId="0" applyNumberFormat="1" applyFont="1" applyFill="1" applyBorder="1"/>
    <xf numFmtId="3" fontId="21" fillId="0" borderId="0" xfId="0" applyNumberFormat="1" applyFont="1" applyFill="1" applyAlignment="1">
      <alignment horizontal="center"/>
    </xf>
    <xf numFmtId="0" fontId="23" fillId="0" borderId="0" xfId="0" applyFont="1" applyFill="1" applyBorder="1" applyAlignment="1">
      <alignment wrapText="1"/>
    </xf>
    <xf numFmtId="3" fontId="10" fillId="0" borderId="0" xfId="0" applyNumberFormat="1" applyFont="1" applyFill="1" applyBorder="1" applyAlignment="1">
      <alignment horizontal="left" vertical="center" wrapText="1"/>
    </xf>
    <xf numFmtId="0" fontId="24" fillId="0" borderId="0" xfId="0" applyFont="1" applyFill="1" applyBorder="1" applyAlignment="1">
      <alignment vertical="center" wrapText="1"/>
    </xf>
    <xf numFmtId="3" fontId="10" fillId="0" borderId="0" xfId="5" applyNumberFormat="1" applyFont="1" applyFill="1"/>
    <xf numFmtId="9" fontId="10" fillId="0" borderId="0" xfId="5" applyNumberFormat="1" applyFont="1" applyFill="1" applyAlignment="1">
      <alignment horizontal="right"/>
    </xf>
    <xf numFmtId="3" fontId="25" fillId="0" borderId="0" xfId="0" applyNumberFormat="1" applyFont="1" applyFill="1" applyAlignment="1">
      <alignment horizontal="right"/>
    </xf>
    <xf numFmtId="9" fontId="10" fillId="0" borderId="0" xfId="0" applyNumberFormat="1" applyFont="1" applyFill="1" applyAlignment="1">
      <alignment horizontal="right"/>
    </xf>
    <xf numFmtId="0" fontId="10" fillId="0" borderId="0" xfId="0" applyFont="1" applyFill="1" applyBorder="1" applyAlignment="1"/>
    <xf numFmtId="3" fontId="24" fillId="0" borderId="0" xfId="5" applyNumberFormat="1" applyFont="1" applyFill="1" applyBorder="1" applyAlignment="1">
      <alignment horizontal="right"/>
    </xf>
    <xf numFmtId="3" fontId="21" fillId="0" borderId="0" xfId="5" applyNumberFormat="1" applyFont="1" applyFill="1" applyBorder="1" applyAlignment="1">
      <alignment horizontal="right"/>
    </xf>
    <xf numFmtId="0" fontId="25" fillId="0" borderId="0" xfId="0" applyFont="1" applyFill="1" applyBorder="1"/>
    <xf numFmtId="3" fontId="5" fillId="0" borderId="0" xfId="4" applyNumberFormat="1" applyFont="1" applyFill="1"/>
    <xf numFmtId="3" fontId="5" fillId="0" borderId="0" xfId="4" applyNumberFormat="1" applyFont="1" applyFill="1" applyBorder="1"/>
    <xf numFmtId="0" fontId="5" fillId="0" borderId="0" xfId="0" applyFont="1"/>
    <xf numFmtId="0" fontId="5" fillId="0" borderId="0" xfId="0" applyFont="1" applyAlignment="1">
      <alignment wrapText="1"/>
    </xf>
    <xf numFmtId="0" fontId="10" fillId="0" borderId="0" xfId="0" applyFont="1" applyFill="1" applyBorder="1" applyAlignment="1">
      <alignment horizontal="center"/>
    </xf>
    <xf numFmtId="3" fontId="25" fillId="0" borderId="0" xfId="0" applyNumberFormat="1" applyFont="1" applyFill="1" applyBorder="1"/>
    <xf numFmtId="3" fontId="9" fillId="0" borderId="0" xfId="0" applyNumberFormat="1" applyFont="1" applyFill="1" applyBorder="1" applyAlignment="1">
      <alignment horizontal="centerContinuous"/>
    </xf>
    <xf numFmtId="3" fontId="9" fillId="0" borderId="0" xfId="0" applyNumberFormat="1" applyFont="1" applyFill="1" applyBorder="1"/>
    <xf numFmtId="0" fontId="3" fillId="0" borderId="0" xfId="0" applyFont="1"/>
    <xf numFmtId="0" fontId="3" fillId="0" borderId="0" xfId="0" applyFont="1" applyAlignment="1">
      <alignment horizontal="center"/>
    </xf>
    <xf numFmtId="0" fontId="30" fillId="0" borderId="0" xfId="0" applyFont="1"/>
    <xf numFmtId="0" fontId="30" fillId="0" borderId="0" xfId="0" applyFont="1" applyAlignment="1">
      <alignment wrapText="1"/>
    </xf>
    <xf numFmtId="3" fontId="2" fillId="0" borderId="4" xfId="0" applyNumberFormat="1" applyFont="1" applyFill="1" applyBorder="1"/>
    <xf numFmtId="0" fontId="0" fillId="0" borderId="0" xfId="0" applyFill="1"/>
    <xf numFmtId="0" fontId="4" fillId="0" borderId="0" xfId="4" applyFont="1" applyFill="1"/>
    <xf numFmtId="3" fontId="9" fillId="0" borderId="0" xfId="4" applyNumberFormat="1" applyFont="1" applyFill="1"/>
    <xf numFmtId="3" fontId="1" fillId="0" borderId="0" xfId="0" applyNumberFormat="1" applyFont="1" applyFill="1"/>
    <xf numFmtId="0" fontId="9" fillId="0" borderId="0" xfId="0" applyFont="1" applyFill="1"/>
    <xf numFmtId="3" fontId="1" fillId="0" borderId="0" xfId="0" applyNumberFormat="1" applyFont="1" applyFill="1" applyBorder="1" applyAlignment="1">
      <alignment horizontal="center"/>
    </xf>
    <xf numFmtId="3" fontId="21" fillId="0" borderId="0" xfId="0" applyNumberFormat="1" applyFont="1" applyFill="1"/>
    <xf numFmtId="3" fontId="9" fillId="0" borderId="6" xfId="0" applyNumberFormat="1" applyFont="1" applyFill="1" applyBorder="1" applyAlignment="1">
      <alignment horizontal="left"/>
    </xf>
    <xf numFmtId="3" fontId="9"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20" fillId="0" borderId="0" xfId="0" applyNumberFormat="1" applyFont="1" applyFill="1" applyBorder="1" applyAlignment="1">
      <alignment horizontal="center"/>
    </xf>
    <xf numFmtId="3" fontId="20" fillId="0" borderId="0" xfId="0" applyNumberFormat="1" applyFont="1" applyFill="1" applyAlignment="1">
      <alignment horizontal="center"/>
    </xf>
    <xf numFmtId="3" fontId="2" fillId="0" borderId="2" xfId="0" applyNumberFormat="1" applyFont="1" applyFill="1" applyBorder="1"/>
    <xf numFmtId="166" fontId="2" fillId="0" borderId="0" xfId="1" applyNumberFormat="1" applyFont="1" applyFill="1"/>
    <xf numFmtId="3" fontId="2" fillId="0" borderId="5" xfId="0" applyNumberFormat="1" applyFont="1" applyFill="1" applyBorder="1"/>
    <xf numFmtId="3" fontId="10" fillId="0" borderId="0" xfId="5" applyNumberFormat="1" applyFont="1" applyFill="1" applyAlignment="1">
      <alignment horizontal="center"/>
    </xf>
    <xf numFmtId="3" fontId="10" fillId="0" borderId="0" xfId="0" applyNumberFormat="1" applyFont="1" applyFill="1" applyBorder="1" applyAlignment="1">
      <alignment vertical="top"/>
    </xf>
    <xf numFmtId="3" fontId="10" fillId="0" borderId="0" xfId="0" applyNumberFormat="1" applyFont="1" applyFill="1" applyBorder="1" applyAlignment="1">
      <alignment horizontal="left" vertical="top" wrapText="1"/>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3" fontId="10" fillId="0" borderId="0" xfId="0" applyNumberFormat="1" applyFont="1" applyFill="1" applyAlignment="1">
      <alignment horizontal="right" vertical="top"/>
    </xf>
    <xf numFmtId="0" fontId="23" fillId="0" borderId="0" xfId="0" applyFont="1" applyFill="1" applyBorder="1" applyAlignment="1">
      <alignment vertical="center" wrapText="1"/>
    </xf>
    <xf numFmtId="3" fontId="10" fillId="0" borderId="0" xfId="0" applyNumberFormat="1" applyFont="1" applyFill="1" applyAlignment="1">
      <alignment vertical="center"/>
    </xf>
    <xf numFmtId="0" fontId="2" fillId="0" borderId="0" xfId="0" applyFont="1" applyFill="1" applyAlignment="1"/>
    <xf numFmtId="0" fontId="24" fillId="0" borderId="0" xfId="0" applyFont="1" applyFill="1" applyAlignment="1">
      <alignment vertical="center" wrapText="1"/>
    </xf>
    <xf numFmtId="9" fontId="1" fillId="0" borderId="0" xfId="0" applyNumberFormat="1" applyFont="1" applyFill="1"/>
    <xf numFmtId="3" fontId="5" fillId="0" borderId="0" xfId="0" applyNumberFormat="1" applyFont="1" applyFill="1" applyAlignment="1">
      <alignment horizontal="center"/>
    </xf>
    <xf numFmtId="9" fontId="25"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10" fillId="0" borderId="0" xfId="0" applyNumberFormat="1" applyFont="1" applyFill="1"/>
    <xf numFmtId="9" fontId="10" fillId="0" borderId="0" xfId="0" applyNumberFormat="1" applyFont="1" applyFill="1" applyBorder="1"/>
    <xf numFmtId="9" fontId="10" fillId="0" borderId="0" xfId="5" applyNumberFormat="1" applyFont="1" applyFill="1" applyBorder="1"/>
    <xf numFmtId="165" fontId="10" fillId="0" borderId="2" xfId="0" applyNumberFormat="1" applyFont="1" applyFill="1" applyBorder="1"/>
    <xf numFmtId="3" fontId="10" fillId="0" borderId="2" xfId="0" applyNumberFormat="1" applyFont="1" applyFill="1" applyBorder="1"/>
    <xf numFmtId="3" fontId="24" fillId="0" borderId="0" xfId="0" applyNumberFormat="1" applyFont="1" applyFill="1" applyAlignment="1">
      <alignment horizontal="left"/>
    </xf>
    <xf numFmtId="165" fontId="10" fillId="0" borderId="0" xfId="0" applyNumberFormat="1" applyFont="1" applyFill="1"/>
    <xf numFmtId="3" fontId="10" fillId="0" borderId="5" xfId="0" applyNumberFormat="1" applyFont="1" applyFill="1" applyBorder="1"/>
    <xf numFmtId="3" fontId="21" fillId="0" borderId="0" xfId="5" applyNumberFormat="1" applyFont="1" applyFill="1" applyAlignment="1">
      <alignment horizontal="center"/>
    </xf>
    <xf numFmtId="3" fontId="9" fillId="0" borderId="0" xfId="0" applyNumberFormat="1" applyFont="1" applyFill="1" applyAlignment="1">
      <alignment vertical="top"/>
    </xf>
    <xf numFmtId="0" fontId="0" fillId="0" borderId="0" xfId="0" applyFill="1" applyAlignment="1">
      <alignment wrapText="1"/>
    </xf>
    <xf numFmtId="9" fontId="2" fillId="0" borderId="0" xfId="5" applyNumberFormat="1" applyFont="1" applyFill="1"/>
    <xf numFmtId="3" fontId="2" fillId="0" borderId="0" xfId="5" applyNumberFormat="1" applyFont="1" applyFill="1" applyAlignment="1">
      <alignment horizontal="center"/>
    </xf>
    <xf numFmtId="3" fontId="6" fillId="0" borderId="0" xfId="0" applyNumberFormat="1" applyFont="1" applyFill="1"/>
    <xf numFmtId="3" fontId="25" fillId="0" borderId="6" xfId="0" applyNumberFormat="1" applyFont="1" applyFill="1" applyBorder="1"/>
    <xf numFmtId="3" fontId="15" fillId="0" borderId="0" xfId="0" applyNumberFormat="1" applyFont="1" applyFill="1"/>
    <xf numFmtId="165" fontId="10" fillId="0" borderId="3" xfId="0" applyNumberFormat="1" applyFont="1" applyFill="1" applyBorder="1"/>
    <xf numFmtId="3" fontId="21" fillId="0" borderId="0" xfId="0" applyNumberFormat="1" applyFont="1" applyFill="1" applyBorder="1"/>
    <xf numFmtId="0" fontId="25" fillId="0" borderId="0" xfId="0" applyFont="1" applyFill="1"/>
    <xf numFmtId="0" fontId="13" fillId="0" borderId="0" xfId="0" applyFont="1" applyFill="1"/>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20" fillId="0" borderId="0" xfId="0" applyFont="1" applyFill="1"/>
    <xf numFmtId="0" fontId="20" fillId="0" borderId="0" xfId="0" applyFont="1" applyFill="1" applyAlignment="1">
      <alignment horizontal="center"/>
    </xf>
    <xf numFmtId="165" fontId="20" fillId="0" borderId="6" xfId="0" applyNumberFormat="1" applyFont="1" applyFill="1" applyBorder="1" applyAlignment="1">
      <alignment horizontal="right"/>
    </xf>
    <xf numFmtId="10" fontId="8" fillId="0" borderId="0" xfId="0" applyNumberFormat="1" applyFont="1" applyFill="1"/>
    <xf numFmtId="165" fontId="20" fillId="0" borderId="0" xfId="0" applyNumberFormat="1" applyFont="1" applyFill="1" applyAlignment="1">
      <alignment horizontal="right"/>
    </xf>
    <xf numFmtId="0" fontId="20" fillId="0" borderId="0" xfId="0" applyFont="1" applyFill="1" applyAlignment="1">
      <alignment horizontal="right"/>
    </xf>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10" fillId="0" borderId="0" xfId="0" applyFont="1" applyFill="1"/>
    <xf numFmtId="0" fontId="10" fillId="0" borderId="0" xfId="0" applyFont="1" applyFill="1" applyAlignment="1">
      <alignment horizontal="center"/>
    </xf>
    <xf numFmtId="0" fontId="21" fillId="0" borderId="0" xfId="0" applyFont="1" applyFill="1" applyAlignment="1">
      <alignment horizontal="center"/>
    </xf>
    <xf numFmtId="0" fontId="21" fillId="0" borderId="0" xfId="3" applyFont="1" applyFill="1" applyBorder="1" applyAlignment="1">
      <alignment horizontal="center"/>
    </xf>
    <xf numFmtId="0" fontId="10" fillId="0" borderId="0" xfId="3" applyFont="1" applyFill="1"/>
    <xf numFmtId="165" fontId="10" fillId="0" borderId="0" xfId="0" applyNumberFormat="1" applyFont="1" applyFill="1" applyBorder="1" applyAlignment="1">
      <alignment horizontal="center"/>
    </xf>
    <xf numFmtId="0" fontId="10" fillId="0" borderId="0" xfId="0" applyFont="1" applyFill="1" applyAlignment="1">
      <alignment horizontal="right"/>
    </xf>
    <xf numFmtId="0" fontId="22" fillId="0" borderId="0" xfId="0" applyFont="1" applyFill="1" applyAlignment="1">
      <alignment wrapText="1"/>
    </xf>
    <xf numFmtId="3" fontId="13" fillId="0" borderId="0" xfId="0" applyNumberFormat="1" applyFont="1" applyFill="1" applyAlignment="1">
      <alignment horizontal="center"/>
    </xf>
    <xf numFmtId="3" fontId="14" fillId="0" borderId="0" xfId="0" applyNumberFormat="1" applyFont="1" applyFill="1" applyBorder="1"/>
    <xf numFmtId="3" fontId="12" fillId="0" borderId="0" xfId="0" applyNumberFormat="1" applyFont="1" applyFill="1"/>
    <xf numFmtId="10" fontId="10" fillId="0" borderId="3" xfId="0" applyNumberFormat="1" applyFont="1" applyFill="1" applyBorder="1"/>
    <xf numFmtId="10" fontId="2" fillId="0" borderId="0" xfId="0" applyNumberFormat="1" applyFont="1" applyFill="1" applyBorder="1"/>
    <xf numFmtId="10" fontId="10" fillId="0" borderId="0" xfId="0" applyNumberFormat="1" applyFont="1" applyFill="1" applyAlignment="1">
      <alignment horizontal="left"/>
    </xf>
    <xf numFmtId="3" fontId="10" fillId="0" borderId="1" xfId="0" applyNumberFormat="1" applyFont="1" applyFill="1" applyBorder="1" applyAlignment="1">
      <alignment horizontal="right"/>
    </xf>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25" fillId="0" borderId="6" xfId="4" applyNumberFormat="1" applyFont="1" applyFill="1" applyBorder="1"/>
    <xf numFmtId="3" fontId="1" fillId="0" borderId="6" xfId="4" applyNumberFormat="1" applyFont="1" applyFill="1" applyBorder="1" applyAlignment="1">
      <alignment horizontal="center"/>
    </xf>
    <xf numFmtId="3" fontId="9" fillId="0" borderId="0" xfId="4" applyNumberFormat="1" applyFont="1" applyFill="1" applyAlignment="1">
      <alignment horizontal="left"/>
    </xf>
    <xf numFmtId="3" fontId="10" fillId="0" borderId="0" xfId="4" applyNumberFormat="1" applyFont="1" applyFill="1" applyAlignment="1">
      <alignment horizontal="right"/>
    </xf>
    <xf numFmtId="3" fontId="10" fillId="0" borderId="0" xfId="4" applyNumberFormat="1" applyFont="1" applyFill="1" applyBorder="1"/>
    <xf numFmtId="3" fontId="9" fillId="0" borderId="0" xfId="4" applyNumberFormat="1" applyFont="1" applyFill="1" applyAlignment="1">
      <alignment horizontal="center"/>
    </xf>
    <xf numFmtId="3" fontId="10" fillId="0" borderId="0" xfId="4" applyNumberFormat="1" applyFont="1" applyFill="1" applyBorder="1" applyAlignment="1">
      <alignment horizontal="right"/>
    </xf>
    <xf numFmtId="165" fontId="9"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3" fontId="5" fillId="0" borderId="0" xfId="4" applyNumberFormat="1" applyFont="1" applyFill="1" applyAlignment="1">
      <alignment horizontal="left"/>
    </xf>
    <xf numFmtId="165" fontId="5" fillId="0" borderId="0" xfId="4" applyNumberFormat="1" applyFont="1" applyFill="1"/>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5" fillId="0" borderId="2"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3" fontId="9" fillId="0" borderId="1" xfId="0" applyNumberFormat="1" applyFont="1" applyFill="1" applyBorder="1" applyAlignment="1">
      <alignment horizontal="center"/>
    </xf>
    <xf numFmtId="3" fontId="10" fillId="0" borderId="1" xfId="0" applyNumberFormat="1" applyFont="1" applyFill="1" applyBorder="1" applyAlignment="1">
      <alignment horizontal="center"/>
    </xf>
    <xf numFmtId="0" fontId="28" fillId="0" borderId="0" xfId="0" applyFont="1" applyFill="1" applyAlignment="1">
      <alignment wrapText="1"/>
    </xf>
    <xf numFmtId="3" fontId="9" fillId="0" borderId="0" xfId="0" applyNumberFormat="1" applyFont="1" applyFill="1" applyAlignment="1">
      <alignment horizontal="right"/>
    </xf>
    <xf numFmtId="3" fontId="9" fillId="0" borderId="6" xfId="0" applyNumberFormat="1" applyFont="1" applyFill="1" applyBorder="1" applyAlignment="1">
      <alignment horizontal="right"/>
    </xf>
    <xf numFmtId="3" fontId="9" fillId="0" borderId="0" xfId="0" applyNumberFormat="1" applyFont="1" applyFill="1" applyBorder="1" applyAlignment="1">
      <alignment horizontal="right"/>
    </xf>
    <xf numFmtId="3" fontId="31" fillId="0" borderId="0" xfId="0" applyNumberFormat="1" applyFont="1" applyFill="1" applyAlignment="1">
      <alignment horizontal="center"/>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1" fillId="0" borderId="0" xfId="0" applyNumberFormat="1" applyFont="1" applyFill="1" applyAlignment="1">
      <alignment horizontal="center"/>
    </xf>
    <xf numFmtId="3" fontId="3" fillId="0" borderId="0" xfId="4" applyNumberFormat="1" applyFont="1" applyFill="1"/>
    <xf numFmtId="37" fontId="10" fillId="0" borderId="0" xfId="6" applyNumberFormat="1" applyFont="1" applyAlignment="1">
      <alignment horizontal="right"/>
    </xf>
    <xf numFmtId="5" fontId="10" fillId="0" borderId="0" xfId="6" applyNumberFormat="1" applyFont="1" applyAlignment="1">
      <alignment horizontal="right"/>
    </xf>
    <xf numFmtId="37" fontId="3" fillId="0" borderId="0" xfId="6" applyNumberFormat="1" applyFont="1"/>
    <xf numFmtId="37" fontId="33" fillId="0" borderId="0" xfId="6" applyNumberFormat="1" applyFont="1"/>
    <xf numFmtId="37" fontId="10"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10" fillId="0" borderId="0" xfId="6" applyNumberFormat="1" applyFont="1"/>
    <xf numFmtId="37" fontId="23" fillId="0" borderId="0" xfId="6" applyNumberFormat="1" applyFont="1"/>
    <xf numFmtId="37" fontId="10" fillId="0" borderId="0" xfId="6" applyNumberFormat="1" applyFont="1" applyAlignment="1">
      <alignment horizontal="center"/>
    </xf>
    <xf numFmtId="37" fontId="10" fillId="0" borderId="0" xfId="6" applyNumberFormat="1" applyFont="1" applyFill="1"/>
    <xf numFmtId="37" fontId="9" fillId="0" borderId="6" xfId="6" applyNumberFormat="1" applyFont="1" applyBorder="1" applyAlignment="1">
      <alignment horizontal="center" wrapText="1"/>
    </xf>
    <xf numFmtId="37" fontId="9" fillId="0" borderId="6" xfId="6" applyNumberFormat="1" applyFont="1" applyFill="1" applyBorder="1" applyAlignment="1">
      <alignment horizontal="center" wrapText="1"/>
    </xf>
    <xf numFmtId="37" fontId="10" fillId="2" borderId="0" xfId="6" applyNumberFormat="1" applyFont="1" applyFill="1"/>
    <xf numFmtId="37" fontId="10" fillId="2" borderId="0" xfId="6" applyNumberFormat="1" applyFont="1" applyFill="1" applyAlignment="1">
      <alignment horizontal="right"/>
    </xf>
    <xf numFmtId="37" fontId="10" fillId="0" borderId="0" xfId="6" applyNumberFormat="1" applyFont="1" applyFill="1" applyAlignment="1">
      <alignment horizontal="right"/>
    </xf>
    <xf numFmtId="37" fontId="23" fillId="0" borderId="0" xfId="6" applyNumberFormat="1" applyFont="1" applyFill="1"/>
    <xf numFmtId="37" fontId="10" fillId="0" borderId="0" xfId="0" applyNumberFormat="1" applyFont="1" applyAlignment="1">
      <alignment horizontal="right"/>
    </xf>
    <xf numFmtId="37" fontId="10" fillId="0" borderId="0" xfId="6" applyNumberFormat="1" applyFont="1" applyBorder="1" applyAlignment="1">
      <alignment horizontal="center"/>
    </xf>
    <xf numFmtId="37" fontId="10" fillId="0" borderId="0" xfId="6" applyNumberFormat="1" applyFont="1" applyFill="1" applyAlignment="1">
      <alignment horizontal="center"/>
    </xf>
    <xf numFmtId="37" fontId="10" fillId="0" borderId="0" xfId="6" applyNumberFormat="1" applyFont="1" applyFill="1" applyBorder="1" applyAlignment="1">
      <alignment horizontal="center"/>
    </xf>
    <xf numFmtId="37" fontId="35" fillId="0" borderId="0" xfId="6" applyNumberFormat="1" applyFont="1" applyBorder="1" applyAlignment="1">
      <alignment horizontal="center"/>
    </xf>
    <xf numFmtId="37" fontId="10" fillId="0" borderId="0" xfId="0" applyNumberFormat="1" applyFont="1" applyFill="1" applyBorder="1" applyAlignment="1">
      <alignment vertical="center" wrapText="1"/>
    </xf>
    <xf numFmtId="37" fontId="34" fillId="0" borderId="0" xfId="6" applyNumberFormat="1" applyFont="1"/>
    <xf numFmtId="37" fontId="23" fillId="0" borderId="0" xfId="6" applyNumberFormat="1" applyFont="1" applyAlignment="1">
      <alignment wrapText="1"/>
    </xf>
    <xf numFmtId="5" fontId="10" fillId="0" borderId="0" xfId="0" applyNumberFormat="1" applyFont="1"/>
    <xf numFmtId="5" fontId="10" fillId="0" borderId="0" xfId="6" applyNumberFormat="1" applyFont="1"/>
    <xf numFmtId="5" fontId="10" fillId="2" borderId="0" xfId="6" applyNumberFormat="1" applyFont="1" applyFill="1" applyAlignment="1">
      <alignment horizontal="right"/>
    </xf>
    <xf numFmtId="5" fontId="10" fillId="0" borderId="0" xfId="6" applyNumberFormat="1" applyFont="1" applyFill="1" applyAlignment="1">
      <alignment horizontal="right"/>
    </xf>
    <xf numFmtId="5" fontId="23" fillId="0" borderId="0" xfId="6" applyNumberFormat="1" applyFont="1"/>
    <xf numFmtId="5" fontId="10" fillId="0" borderId="2" xfId="6" applyNumberFormat="1" applyFont="1" applyBorder="1" applyAlignment="1">
      <alignment horizontal="right"/>
    </xf>
    <xf numFmtId="5" fontId="10" fillId="0" borderId="0" xfId="6" applyNumberFormat="1" applyFont="1" applyBorder="1" applyAlignment="1">
      <alignment horizontal="right"/>
    </xf>
    <xf numFmtId="5" fontId="10" fillId="0" borderId="0" xfId="6" applyNumberFormat="1" applyFont="1" applyFill="1" applyBorder="1" applyAlignment="1">
      <alignment horizontal="right"/>
    </xf>
    <xf numFmtId="5" fontId="10" fillId="2" borderId="0" xfId="6" applyNumberFormat="1" applyFont="1" applyFill="1" applyBorder="1" applyAlignment="1">
      <alignment horizontal="right"/>
    </xf>
    <xf numFmtId="9" fontId="24" fillId="0" borderId="0" xfId="0" applyNumberFormat="1" applyFont="1" applyFill="1" applyBorder="1" applyAlignment="1">
      <alignment horizontal="left"/>
    </xf>
    <xf numFmtId="3" fontId="10" fillId="0" borderId="0" xfId="5" applyNumberFormat="1" applyFont="1" applyFill="1"/>
    <xf numFmtId="9" fontId="2" fillId="0" borderId="0" xfId="0" applyNumberFormat="1" applyFont="1" applyFill="1" applyBorder="1"/>
    <xf numFmtId="0" fontId="12" fillId="0" borderId="0" xfId="3" applyFont="1" applyFill="1" applyBorder="1" applyAlignment="1">
      <alignment horizontal="center"/>
    </xf>
    <xf numFmtId="0" fontId="0" fillId="0" borderId="0" xfId="0" applyFill="1" applyAlignment="1"/>
    <xf numFmtId="5" fontId="10" fillId="0" borderId="0" xfId="6" applyNumberFormat="1" applyFont="1" applyBorder="1" applyAlignment="1">
      <alignment horizontal="center"/>
    </xf>
    <xf numFmtId="3" fontId="2" fillId="0" borderId="0" xfId="0" applyNumberFormat="1" applyFont="1" applyFill="1" applyAlignment="1">
      <alignment vertical="center" wrapText="1"/>
    </xf>
    <xf numFmtId="0" fontId="32" fillId="0" borderId="0" xfId="0" applyFont="1" applyFill="1" applyAlignment="1">
      <alignment vertical="center" wrapText="1"/>
    </xf>
    <xf numFmtId="0" fontId="32" fillId="0" borderId="0" xfId="0" applyFont="1" applyFill="1" applyBorder="1" applyAlignment="1">
      <alignment vertical="center" wrapText="1"/>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3" fontId="40" fillId="0" borderId="0" xfId="0" applyNumberFormat="1" applyFont="1" applyFill="1" applyAlignment="1">
      <alignment vertical="center"/>
    </xf>
    <xf numFmtId="0" fontId="2" fillId="0" borderId="0" xfId="0" applyFont="1" applyFill="1" applyAlignment="1">
      <alignment wrapText="1"/>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0" fontId="2" fillId="0" borderId="0" xfId="0" applyFont="1" applyFill="1" applyAlignment="1">
      <alignment horizontal="left"/>
    </xf>
    <xf numFmtId="0" fontId="2" fillId="0" borderId="0" xfId="0" applyFont="1" applyFill="1" applyBorder="1" applyAlignment="1">
      <alignment wrapText="1"/>
    </xf>
    <xf numFmtId="37" fontId="10" fillId="0" borderId="0" xfId="6" applyNumberFormat="1" applyFont="1" applyBorder="1" applyAlignment="1">
      <alignment horizontal="center" vertical="top"/>
    </xf>
    <xf numFmtId="3" fontId="10" fillId="0" borderId="5" xfId="5" applyNumberFormat="1" applyFont="1" applyFill="1" applyBorder="1"/>
    <xf numFmtId="0" fontId="10" fillId="0" borderId="0" xfId="0" applyFont="1"/>
    <xf numFmtId="0" fontId="35" fillId="0" borderId="0" xfId="0" applyFont="1"/>
    <xf numFmtId="3" fontId="10" fillId="0" borderId="0" xfId="5" applyNumberFormat="1" applyFont="1" applyFill="1"/>
    <xf numFmtId="37" fontId="35" fillId="0" borderId="0" xfId="0" applyNumberFormat="1" applyFont="1"/>
    <xf numFmtId="37" fontId="31" fillId="0" borderId="0" xfId="0" applyNumberFormat="1" applyFont="1"/>
    <xf numFmtId="0" fontId="31" fillId="0" borderId="0" xfId="0" applyFont="1" applyFill="1"/>
    <xf numFmtId="0" fontId="2" fillId="0" borderId="0" xfId="0" applyFont="1" applyFill="1" applyAlignment="1">
      <alignment wrapText="1"/>
    </xf>
    <xf numFmtId="3" fontId="2" fillId="0" borderId="0" xfId="0" applyNumberFormat="1" applyFont="1" applyFill="1" applyAlignment="1">
      <alignment wrapText="1"/>
    </xf>
    <xf numFmtId="3" fontId="10" fillId="0" borderId="0" xfId="5" applyNumberFormat="1" applyFont="1" applyFill="1"/>
    <xf numFmtId="0" fontId="32" fillId="0" borderId="0" xfId="0" applyFont="1" applyFill="1" applyAlignment="1">
      <alignment wrapText="1"/>
    </xf>
    <xf numFmtId="3" fontId="2" fillId="0" borderId="0" xfId="0" applyNumberFormat="1" applyFont="1" applyFill="1" applyAlignment="1">
      <alignment vertical="top" wrapText="1"/>
    </xf>
    <xf numFmtId="0" fontId="32" fillId="0" borderId="0" xfId="0" applyFont="1" applyFill="1" applyAlignment="1">
      <alignment vertical="top" wrapText="1"/>
    </xf>
    <xf numFmtId="3" fontId="2" fillId="0" borderId="0" xfId="0" applyNumberFormat="1" applyFont="1" applyFill="1" applyBorder="1" applyAlignment="1">
      <alignment horizontal="left" vertical="top"/>
    </xf>
    <xf numFmtId="3" fontId="9" fillId="0" borderId="0" xfId="0" applyNumberFormat="1" applyFont="1" applyFill="1" applyAlignment="1">
      <alignment horizontal="left" vertical="top"/>
    </xf>
    <xf numFmtId="3" fontId="10" fillId="4" borderId="0" xfId="4" applyNumberFormat="1" applyFont="1" applyFill="1" applyBorder="1" applyAlignment="1">
      <alignment horizontal="right"/>
    </xf>
    <xf numFmtId="3" fontId="10" fillId="4" borderId="0" xfId="4" applyNumberFormat="1" applyFont="1" applyFill="1" applyBorder="1"/>
    <xf numFmtId="3" fontId="25" fillId="4" borderId="0" xfId="4" applyNumberFormat="1" applyFont="1" applyFill="1" applyBorder="1"/>
    <xf numFmtId="3" fontId="10" fillId="4" borderId="0" xfId="4" applyNumberFormat="1" applyFont="1" applyFill="1" applyBorder="1" applyAlignment="1">
      <alignment horizontal="center"/>
    </xf>
    <xf numFmtId="3" fontId="10" fillId="0" borderId="6" xfId="4" applyNumberFormat="1" applyFont="1" applyFill="1" applyBorder="1" applyAlignment="1">
      <alignment horizontal="left"/>
    </xf>
    <xf numFmtId="37" fontId="35" fillId="0" borderId="0" xfId="6" applyNumberFormat="1" applyFont="1" applyBorder="1" applyAlignment="1">
      <alignment horizontal="center" wrapText="1"/>
    </xf>
    <xf numFmtId="3" fontId="1" fillId="0" borderId="6" xfId="0" applyNumberFormat="1" applyFont="1" applyFill="1" applyBorder="1"/>
    <xf numFmtId="0" fontId="5" fillId="0" borderId="0" xfId="0" applyFont="1" applyAlignment="1">
      <alignment wrapText="1"/>
    </xf>
    <xf numFmtId="0" fontId="43" fillId="0" borderId="0" xfId="0" applyFont="1" applyBorder="1"/>
    <xf numFmtId="165" fontId="10" fillId="0" borderId="5" xfId="0" applyNumberFormat="1" applyFont="1" applyFill="1" applyBorder="1"/>
    <xf numFmtId="0" fontId="42" fillId="0" borderId="0" xfId="0" applyFont="1"/>
    <xf numFmtId="3" fontId="2" fillId="0" borderId="0" xfId="0" applyNumberFormat="1" applyFont="1" applyFill="1" applyBorder="1" applyAlignment="1">
      <alignment horizontal="left" vertical="center" wrapText="1"/>
    </xf>
    <xf numFmtId="3" fontId="31" fillId="0" borderId="6" xfId="0" applyNumberFormat="1" applyFont="1" applyFill="1" applyBorder="1" applyAlignment="1">
      <alignment horizontal="center"/>
    </xf>
    <xf numFmtId="3" fontId="12" fillId="0" borderId="6" xfId="0" applyNumberFormat="1" applyFont="1" applyFill="1" applyBorder="1" applyAlignment="1">
      <alignment horizontal="center"/>
    </xf>
    <xf numFmtId="0" fontId="10" fillId="0" borderId="0" xfId="0" applyFont="1" applyAlignment="1">
      <alignment vertical="center"/>
    </xf>
    <xf numFmtId="0" fontId="26"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10" fontId="0" fillId="0" borderId="0" xfId="0" applyNumberFormat="1" applyAlignment="1">
      <alignment vertical="center"/>
    </xf>
    <xf numFmtId="0" fontId="10" fillId="0" borderId="0" xfId="0" applyFont="1" applyAlignment="1">
      <alignment horizontal="center" vertical="center"/>
    </xf>
    <xf numFmtId="14" fontId="0" fillId="0" borderId="1" xfId="0" applyNumberForma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9" fontId="10" fillId="0" borderId="0" xfId="5" applyNumberFormat="1" applyFont="1" applyFill="1" applyAlignment="1">
      <alignment horizontal="left"/>
    </xf>
    <xf numFmtId="3" fontId="2" fillId="0" borderId="0" xfId="0" applyNumberFormat="1" applyFont="1" applyFill="1" applyBorder="1" applyAlignment="1">
      <alignment horizontal="left" vertical="center" wrapText="1"/>
    </xf>
    <xf numFmtId="3" fontId="2" fillId="0" borderId="0" xfId="0" applyNumberFormat="1" applyFont="1" applyFill="1" applyBorder="1" applyAlignment="1">
      <alignment vertical="center"/>
    </xf>
    <xf numFmtId="0" fontId="24" fillId="0" borderId="0" xfId="0" applyFont="1" applyFill="1" applyAlignment="1">
      <alignment vertical="center" wrapText="1"/>
    </xf>
    <xf numFmtId="3" fontId="9" fillId="0" borderId="1" xfId="0" applyNumberFormat="1" applyFont="1" applyFill="1" applyBorder="1" applyAlignment="1">
      <alignment horizontal="center"/>
    </xf>
    <xf numFmtId="0" fontId="2" fillId="0" borderId="0" xfId="0" applyFont="1" applyFill="1" applyAlignment="1">
      <alignment horizontal="left"/>
    </xf>
    <xf numFmtId="3" fontId="2" fillId="0" borderId="0" xfId="0" applyNumberFormat="1" applyFont="1" applyFill="1" applyBorder="1" applyAlignment="1">
      <alignment horizontal="left" vertical="center"/>
    </xf>
    <xf numFmtId="37" fontId="2" fillId="0" borderId="0" xfId="6" applyNumberFormat="1" applyFont="1" applyAlignment="1">
      <alignment vertical="center"/>
    </xf>
    <xf numFmtId="0" fontId="24" fillId="0" borderId="0" xfId="0" applyFont="1" applyFill="1" applyAlignment="1">
      <alignment vertical="center"/>
    </xf>
    <xf numFmtId="3" fontId="1" fillId="0" borderId="0" xfId="0" applyNumberFormat="1" applyFont="1" applyFill="1" applyAlignment="1"/>
    <xf numFmtId="3" fontId="10" fillId="0" borderId="0" xfId="4" applyNumberFormat="1" applyFont="1" applyFill="1" applyAlignment="1"/>
    <xf numFmtId="0" fontId="10" fillId="0" borderId="0" xfId="4" applyFont="1" applyFill="1" applyAlignment="1"/>
    <xf numFmtId="0" fontId="23" fillId="0" borderId="0" xfId="0" applyFont="1" applyFill="1" applyAlignment="1"/>
    <xf numFmtId="0" fontId="31" fillId="0" borderId="0" xfId="0" applyFont="1" applyFill="1" applyAlignment="1">
      <alignment horizontal="center"/>
    </xf>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37" fontId="10" fillId="0" borderId="0" xfId="0" applyNumberFormat="1" applyFont="1" applyFill="1" applyAlignment="1">
      <alignment horizontal="right"/>
    </xf>
    <xf numFmtId="5" fontId="10" fillId="0" borderId="0" xfId="0" applyNumberFormat="1" applyFont="1" applyFill="1" applyAlignment="1">
      <alignment horizontal="right"/>
    </xf>
    <xf numFmtId="5" fontId="10" fillId="0" borderId="2" xfId="0" applyNumberFormat="1" applyFont="1" applyFill="1" applyBorder="1" applyAlignment="1">
      <alignment horizontal="right"/>
    </xf>
    <xf numFmtId="37" fontId="10" fillId="0" borderId="0" xfId="0" applyNumberFormat="1" applyFont="1" applyFill="1"/>
    <xf numFmtId="5" fontId="10" fillId="0" borderId="0" xfId="0" applyNumberFormat="1" applyFont="1" applyFill="1"/>
    <xf numFmtId="5" fontId="10" fillId="0" borderId="2" xfId="0" applyNumberFormat="1" applyFont="1" applyFill="1" applyBorder="1"/>
    <xf numFmtId="5" fontId="10" fillId="0" borderId="3" xfId="0" applyNumberFormat="1" applyFont="1" applyFill="1" applyBorder="1"/>
    <xf numFmtId="3" fontId="1" fillId="0" borderId="8" xfId="0" applyNumberFormat="1" applyFont="1" applyBorder="1"/>
    <xf numFmtId="3" fontId="1" fillId="0" borderId="8" xfId="0" applyNumberFormat="1" applyFont="1" applyBorder="1" applyAlignment="1">
      <alignment horizontal="center"/>
    </xf>
    <xf numFmtId="3" fontId="1" fillId="0" borderId="8" xfId="0" applyNumberFormat="1" applyFont="1" applyBorder="1" applyAlignment="1">
      <alignment horizontal="left"/>
    </xf>
    <xf numFmtId="3" fontId="25" fillId="0" borderId="8" xfId="0" applyNumberFormat="1" applyFont="1" applyBorder="1"/>
    <xf numFmtId="3" fontId="2" fillId="0" borderId="0" xfId="0" applyNumberFormat="1" applyFont="1"/>
    <xf numFmtId="0" fontId="5" fillId="0" borderId="0" xfId="0" applyFont="1" applyAlignment="1">
      <alignment wrapText="1"/>
    </xf>
    <xf numFmtId="0" fontId="5" fillId="0" borderId="0" xfId="0" applyFont="1" applyAlignment="1">
      <alignment horizontal="left" wrapText="1"/>
    </xf>
    <xf numFmtId="0" fontId="31" fillId="0" borderId="0" xfId="0" applyFont="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3" fontId="2" fillId="0" borderId="0" xfId="0" applyNumberFormat="1" applyFont="1" applyFill="1" applyBorder="1" applyAlignment="1">
      <alignment vertical="center" wrapText="1"/>
    </xf>
    <xf numFmtId="37" fontId="2" fillId="0" borderId="0" xfId="0" applyNumberFormat="1" applyFont="1" applyFill="1" applyBorder="1" applyAlignment="1">
      <alignment vertical="center" wrapText="1"/>
    </xf>
    <xf numFmtId="0" fontId="2" fillId="0" borderId="0" xfId="0" applyFont="1" applyFill="1" applyAlignment="1">
      <alignment wrapText="1"/>
    </xf>
    <xf numFmtId="0" fontId="2" fillId="0" borderId="0" xfId="0" applyNumberFormat="1" applyFont="1" applyFill="1" applyAlignment="1"/>
    <xf numFmtId="3" fontId="2" fillId="0" borderId="0" xfId="0" applyNumberFormat="1" applyFont="1" applyFill="1" applyAlignment="1">
      <alignment vertical="center" wrapText="1"/>
    </xf>
    <xf numFmtId="3" fontId="2" fillId="0" borderId="0" xfId="0" applyNumberFormat="1" applyFont="1" applyFill="1" applyAlignment="1">
      <alignment wrapText="1"/>
    </xf>
    <xf numFmtId="3" fontId="2" fillId="0" borderId="0" xfId="0" applyNumberFormat="1" applyFont="1" applyFill="1" applyAlignment="1">
      <alignment vertical="top" wrapText="1"/>
    </xf>
    <xf numFmtId="3" fontId="10" fillId="0" borderId="0" xfId="4" applyNumberFormat="1" applyFont="1" applyFill="1" applyAlignment="1">
      <alignment wrapText="1"/>
    </xf>
    <xf numFmtId="0" fontId="23" fillId="0" borderId="0" xfId="0" applyFont="1" applyFill="1" applyAlignment="1">
      <alignment wrapText="1"/>
    </xf>
    <xf numFmtId="3" fontId="1" fillId="0" borderId="6" xfId="4" applyNumberFormat="1" applyFont="1" applyFill="1" applyBorder="1" applyAlignment="1">
      <alignment horizontal="center" wrapText="1"/>
    </xf>
    <xf numFmtId="0" fontId="29" fillId="0" borderId="6" xfId="0" applyFont="1" applyFill="1" applyBorder="1" applyAlignment="1">
      <alignment horizontal="center" wrapText="1"/>
    </xf>
    <xf numFmtId="0" fontId="9" fillId="0" borderId="0" xfId="0" applyFont="1" applyFill="1"/>
    <xf numFmtId="0" fontId="2" fillId="0" borderId="0" xfId="0" applyFont="1" applyFill="1" applyAlignment="1">
      <alignment horizontal="left"/>
    </xf>
    <xf numFmtId="3" fontId="2" fillId="0" borderId="0" xfId="0" applyNumberFormat="1" applyFont="1" applyFill="1" applyBorder="1" applyAlignment="1" applyProtection="1">
      <alignment vertical="top" wrapText="1"/>
      <protection locked="0"/>
    </xf>
    <xf numFmtId="0" fontId="2" fillId="0" borderId="0" xfId="0" applyFont="1" applyFill="1" applyAlignment="1">
      <alignment horizontal="left" wrapText="1"/>
    </xf>
  </cellXfs>
  <cellStyles count="7">
    <cellStyle name="Comma" xfId="1" builtinId="3"/>
    <cellStyle name="Normal" xfId="0" builtinId="0"/>
    <cellStyle name="Normal 2" xfId="2" xr:uid="{00000000-0005-0000-0000-000002000000}"/>
    <cellStyle name="Normal_A-7 Optional Supplement Collection Schedule" xfId="6" xr:uid="{00000000-0005-0000-0000-000003000000}"/>
    <cellStyle name="Normal_Appendix A Exhibit 1 (2 Rate Example) apr 16 08" xfId="3" xr:uid="{00000000-0005-0000-0000-000004000000}"/>
    <cellStyle name="Normal_Temp_Connected Data (Special Rate 1st Yr - 1 Rate)" xfId="4" xr:uid="{00000000-0005-0000-0000-000005000000}"/>
    <cellStyle name="Normal_Temp_Connected Data revision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28</xdr:row>
      <xdr:rowOff>137160</xdr:rowOff>
    </xdr:from>
    <xdr:to>
      <xdr:col>8</xdr:col>
      <xdr:colOff>243840</xdr:colOff>
      <xdr:row>30</xdr:row>
      <xdr:rowOff>83820</xdr:rowOff>
    </xdr:to>
    <xdr:sp macro="" textlink="">
      <xdr:nvSpPr>
        <xdr:cNvPr id="3" name="Left Arrow 2" title="Start Here">
          <a:extLst>
            <a:ext uri="{FF2B5EF4-FFF2-40B4-BE49-F238E27FC236}">
              <a16:creationId xmlns:a16="http://schemas.microsoft.com/office/drawing/2014/main" id="{00000000-0008-0000-0000-000003000000}"/>
            </a:ext>
          </a:extLst>
        </xdr:cNvPr>
        <xdr:cNvSpPr/>
      </xdr:nvSpPr>
      <xdr:spPr>
        <a:xfrm>
          <a:off x="4930140" y="5356860"/>
          <a:ext cx="85344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577215</xdr:colOff>
      <xdr:row>182</xdr:row>
      <xdr:rowOff>85725</xdr:rowOff>
    </xdr:from>
    <xdr:to>
      <xdr:col>11</xdr:col>
      <xdr:colOff>142875</xdr:colOff>
      <xdr:row>186</xdr:row>
      <xdr:rowOff>95250</xdr:rowOff>
    </xdr:to>
    <xdr:cxnSp macro="">
      <xdr:nvCxnSpPr>
        <xdr:cNvPr id="11" name="Straight Arrow Connector 10" title="Tribal In Kind Services to Tribal Programs">
          <a:extLst>
            <a:ext uri="{FF2B5EF4-FFF2-40B4-BE49-F238E27FC236}">
              <a16:creationId xmlns:a16="http://schemas.microsoft.com/office/drawing/2014/main" id="{00000000-0008-0000-0200-00000B000000}"/>
            </a:ext>
          </a:extLst>
        </xdr:cNvPr>
        <xdr:cNvCxnSpPr/>
      </xdr:nvCxnSpPr>
      <xdr:spPr>
        <a:xfrm>
          <a:off x="6501765" y="32851725"/>
          <a:ext cx="1480185" cy="69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182</xdr:row>
      <xdr:rowOff>49530</xdr:rowOff>
    </xdr:from>
    <xdr:to>
      <xdr:col>12</xdr:col>
      <xdr:colOff>38100</xdr:colOff>
      <xdr:row>185</xdr:row>
      <xdr:rowOff>104775</xdr:rowOff>
    </xdr:to>
    <xdr:cxnSp macro="">
      <xdr:nvCxnSpPr>
        <xdr:cNvPr id="12" name="Straight Arrow Connector 11" title="Tribal In Kind Dollars to Tribal Programs">
          <a:extLst>
            <a:ext uri="{FF2B5EF4-FFF2-40B4-BE49-F238E27FC236}">
              <a16:creationId xmlns:a16="http://schemas.microsoft.com/office/drawing/2014/main" id="{00000000-0008-0000-0200-00000C000000}"/>
            </a:ext>
          </a:extLst>
        </xdr:cNvPr>
        <xdr:cNvCxnSpPr/>
      </xdr:nvCxnSpPr>
      <xdr:spPr>
        <a:xfrm>
          <a:off x="7162800" y="32815530"/>
          <a:ext cx="885825" cy="5695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133350</xdr:colOff>
      <xdr:row>200</xdr:row>
      <xdr:rowOff>0</xdr:rowOff>
    </xdr:from>
    <xdr:to>
      <xdr:col>26</xdr:col>
      <xdr:colOff>472450</xdr:colOff>
      <xdr:row>202</xdr:row>
      <xdr:rowOff>145922</xdr:rowOff>
    </xdr:to>
    <xdr:sp macro="" textlink="">
      <xdr:nvSpPr>
        <xdr:cNvPr id="13" name="Left Brace 12" title="Column Totals to Exhibit F">
          <a:extLst>
            <a:ext uri="{FF2B5EF4-FFF2-40B4-BE49-F238E27FC236}">
              <a16:creationId xmlns:a16="http://schemas.microsoft.com/office/drawing/2014/main" id="{00000000-0008-0000-0200-00000D000000}"/>
            </a:ext>
          </a:extLst>
        </xdr:cNvPr>
        <xdr:cNvSpPr/>
      </xdr:nvSpPr>
      <xdr:spPr>
        <a:xfrm rot="16200000">
          <a:off x="9575863" y="32000761"/>
          <a:ext cx="374523" cy="5162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10</xdr:col>
      <xdr:colOff>352425</xdr:colOff>
      <xdr:row>197</xdr:row>
      <xdr:rowOff>114300</xdr:rowOff>
    </xdr:from>
    <xdr:to>
      <xdr:col>12</xdr:col>
      <xdr:colOff>0</xdr:colOff>
      <xdr:row>203</xdr:row>
      <xdr:rowOff>38100</xdr:rowOff>
    </xdr:to>
    <xdr:cxnSp macro="">
      <xdr:nvCxnSpPr>
        <xdr:cNvPr id="6" name="Straight Arrow Connector 5" title="SEFA Expenditures must match total expenditures per Financial Statements">
          <a:extLst>
            <a:ext uri="{FF2B5EF4-FFF2-40B4-BE49-F238E27FC236}">
              <a16:creationId xmlns:a16="http://schemas.microsoft.com/office/drawing/2014/main" id="{00000000-0008-0000-0200-000006000000}"/>
            </a:ext>
          </a:extLst>
        </xdr:cNvPr>
        <xdr:cNvCxnSpPr/>
      </xdr:nvCxnSpPr>
      <xdr:spPr>
        <a:xfrm flipH="1">
          <a:off x="7334250" y="35452050"/>
          <a:ext cx="676275" cy="81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1123950</xdr:colOff>
      <xdr:row>197</xdr:row>
      <xdr:rowOff>123825</xdr:rowOff>
    </xdr:from>
    <xdr:to>
      <xdr:col>9</xdr:col>
      <xdr:colOff>152400</xdr:colOff>
      <xdr:row>203</xdr:row>
      <xdr:rowOff>9525</xdr:rowOff>
    </xdr:to>
    <xdr:cxnSp macro="">
      <xdr:nvCxnSpPr>
        <xdr:cNvPr id="8" name="Straight Arrow Connector 7" title="SEFA Expenditures must match total expenditures per Financial Statements">
          <a:extLst>
            <a:ext uri="{FF2B5EF4-FFF2-40B4-BE49-F238E27FC236}">
              <a16:creationId xmlns:a16="http://schemas.microsoft.com/office/drawing/2014/main" id="{00000000-0008-0000-0200-000008000000}"/>
            </a:ext>
          </a:extLst>
        </xdr:cNvPr>
        <xdr:cNvCxnSpPr/>
      </xdr:nvCxnSpPr>
      <xdr:spPr>
        <a:xfrm>
          <a:off x="5705475" y="35461575"/>
          <a:ext cx="1257300" cy="78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29</xdr:row>
      <xdr:rowOff>7620</xdr:rowOff>
    </xdr:from>
    <xdr:to>
      <xdr:col>6</xdr:col>
      <xdr:colOff>457200</xdr:colOff>
      <xdr:row>31</xdr:row>
      <xdr:rowOff>15240</xdr:rowOff>
    </xdr:to>
    <xdr:cxnSp macro="">
      <xdr:nvCxnSpPr>
        <xdr:cNvPr id="3" name="Straight Arrow Connector 2" title="Move pool total to below cell G33">
          <a:extLst>
            <a:ext uri="{FF2B5EF4-FFF2-40B4-BE49-F238E27FC236}">
              <a16:creationId xmlns:a16="http://schemas.microsoft.com/office/drawing/2014/main" id="{00000000-0008-0000-0C00-000003000000}"/>
            </a:ext>
          </a:extLst>
        </xdr:cNvPr>
        <xdr:cNvCxnSpPr/>
      </xdr:nvCxnSpPr>
      <xdr:spPr>
        <a:xfrm flipH="1">
          <a:off x="3436620" y="5768340"/>
          <a:ext cx="7620" cy="365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4"/>
  <sheetViews>
    <sheetView tabSelected="1" workbookViewId="0">
      <pane ySplit="2" topLeftCell="A3" activePane="bottomLeft" state="frozen"/>
      <selection pane="bottomLeft" activeCell="D32" sqref="D32"/>
    </sheetView>
  </sheetViews>
  <sheetFormatPr defaultRowHeight="15" x14ac:dyDescent="0.25"/>
  <cols>
    <col min="1" max="2" width="4.28515625" customWidth="1"/>
    <col min="3" max="3" width="33.140625" customWidth="1"/>
    <col min="5" max="5" width="5.140625" customWidth="1"/>
    <col min="9" max="9" width="11" customWidth="1"/>
  </cols>
  <sheetData>
    <row r="2" spans="2:9" ht="18.75" x14ac:dyDescent="0.3">
      <c r="B2" s="300" t="s">
        <v>439</v>
      </c>
      <c r="C2" s="300"/>
      <c r="D2" s="300"/>
      <c r="E2" s="300"/>
      <c r="F2" s="300"/>
      <c r="G2" s="300"/>
      <c r="H2" s="300"/>
      <c r="I2" s="300"/>
    </row>
    <row r="4" spans="2:9" x14ac:dyDescent="0.25">
      <c r="B4" s="278" t="s">
        <v>383</v>
      </c>
    </row>
    <row r="6" spans="2:9" x14ac:dyDescent="0.25">
      <c r="C6" s="278" t="s">
        <v>384</v>
      </c>
    </row>
    <row r="7" spans="2:9" x14ac:dyDescent="0.25">
      <c r="C7" s="278" t="s">
        <v>385</v>
      </c>
    </row>
    <row r="8" spans="2:9" x14ac:dyDescent="0.25">
      <c r="C8" s="278" t="s">
        <v>386</v>
      </c>
    </row>
    <row r="9" spans="2:9" x14ac:dyDescent="0.25">
      <c r="C9" s="278" t="s">
        <v>387</v>
      </c>
    </row>
    <row r="10" spans="2:9" x14ac:dyDescent="0.25">
      <c r="C10" s="278" t="s">
        <v>388</v>
      </c>
    </row>
    <row r="11" spans="2:9" x14ac:dyDescent="0.25">
      <c r="C11" s="278" t="s">
        <v>389</v>
      </c>
    </row>
    <row r="12" spans="2:9" x14ac:dyDescent="0.25">
      <c r="C12" s="278" t="s">
        <v>390</v>
      </c>
    </row>
    <row r="13" spans="2:9" x14ac:dyDescent="0.25">
      <c r="C13" s="278" t="s">
        <v>391</v>
      </c>
    </row>
    <row r="14" spans="2:9" x14ac:dyDescent="0.25">
      <c r="C14" s="278" t="s">
        <v>392</v>
      </c>
    </row>
    <row r="15" spans="2:9" x14ac:dyDescent="0.25">
      <c r="C15" s="278" t="s">
        <v>393</v>
      </c>
    </row>
    <row r="16" spans="2:9" x14ac:dyDescent="0.25">
      <c r="C16" s="278" t="s">
        <v>394</v>
      </c>
    </row>
    <row r="17" spans="1:15" x14ac:dyDescent="0.25">
      <c r="C17" s="278" t="s">
        <v>440</v>
      </c>
    </row>
    <row r="18" spans="1:15" x14ac:dyDescent="0.25">
      <c r="C18" s="278" t="s">
        <v>441</v>
      </c>
    </row>
    <row r="21" spans="1:15" ht="18.75" x14ac:dyDescent="0.3">
      <c r="A21" s="97"/>
      <c r="B21" s="7" t="s">
        <v>438</v>
      </c>
      <c r="J21" s="1"/>
      <c r="L21" s="1"/>
      <c r="M21" s="1"/>
      <c r="N21" s="1"/>
      <c r="O21" s="1"/>
    </row>
    <row r="22" spans="1:15" ht="18.75" x14ac:dyDescent="0.3">
      <c r="C22" s="7"/>
    </row>
    <row r="23" spans="1:15" ht="20.25" x14ac:dyDescent="0.3">
      <c r="B23" s="8" t="s">
        <v>265</v>
      </c>
      <c r="G23" s="4"/>
      <c r="H23" s="4"/>
      <c r="I23" s="4"/>
    </row>
    <row r="24" spans="1:15" x14ac:dyDescent="0.25">
      <c r="F24" s="4"/>
      <c r="H24" s="4"/>
      <c r="I24" s="4"/>
    </row>
    <row r="25" spans="1:15" ht="15.75" x14ac:dyDescent="0.25">
      <c r="A25" s="9"/>
      <c r="B25" s="10" t="s">
        <v>403</v>
      </c>
      <c r="C25" s="10"/>
      <c r="D25" s="10"/>
      <c r="E25" s="10"/>
      <c r="F25" s="11"/>
      <c r="G25" s="10"/>
      <c r="H25" s="11"/>
      <c r="I25" s="11"/>
      <c r="J25" s="10"/>
      <c r="K25" s="86"/>
    </row>
    <row r="26" spans="1:15" ht="15.75" x14ac:dyDescent="0.25">
      <c r="B26" s="86"/>
      <c r="C26" s="86"/>
      <c r="D26" s="86"/>
      <c r="E26" s="86"/>
      <c r="F26" s="86"/>
      <c r="G26" s="86"/>
      <c r="H26" s="86"/>
      <c r="I26" s="86"/>
      <c r="J26" s="86"/>
      <c r="K26" s="86"/>
    </row>
    <row r="27" spans="1:15" ht="15.75" x14ac:dyDescent="0.25">
      <c r="B27" s="93">
        <v>1</v>
      </c>
      <c r="C27" s="94" t="s">
        <v>404</v>
      </c>
      <c r="D27" s="86"/>
      <c r="E27" s="86"/>
      <c r="F27" s="86"/>
      <c r="G27" s="86"/>
      <c r="H27" s="86"/>
      <c r="I27" s="86"/>
      <c r="J27" s="86"/>
      <c r="K27" s="86"/>
    </row>
    <row r="28" spans="1:15" ht="15.75" x14ac:dyDescent="0.25">
      <c r="B28" s="86"/>
      <c r="C28" s="86"/>
      <c r="D28" s="86"/>
      <c r="E28" s="86"/>
      <c r="F28" s="86"/>
      <c r="G28" s="86"/>
      <c r="H28" s="86"/>
      <c r="I28" s="86"/>
      <c r="J28" s="86"/>
      <c r="K28" s="86"/>
    </row>
    <row r="29" spans="1:15" ht="15.75" x14ac:dyDescent="0.25">
      <c r="B29" s="86"/>
      <c r="C29" s="86" t="s">
        <v>279</v>
      </c>
      <c r="D29" s="208" t="s">
        <v>409</v>
      </c>
      <c r="E29" s="208"/>
      <c r="F29" s="86"/>
      <c r="G29" s="86"/>
      <c r="H29" s="86"/>
      <c r="I29" s="86"/>
      <c r="J29" s="86"/>
      <c r="K29" s="86"/>
    </row>
    <row r="30" spans="1:15" ht="15.75" x14ac:dyDescent="0.25">
      <c r="B30" s="86"/>
      <c r="C30" s="86" t="s">
        <v>277</v>
      </c>
      <c r="D30" s="208" t="s">
        <v>443</v>
      </c>
      <c r="E30" s="86"/>
      <c r="F30" s="86"/>
      <c r="G30" s="86"/>
      <c r="H30" s="86"/>
      <c r="I30" s="86"/>
      <c r="J30" s="302" t="s">
        <v>408</v>
      </c>
      <c r="K30" s="86"/>
    </row>
    <row r="31" spans="1:15" ht="15.75" x14ac:dyDescent="0.25">
      <c r="B31" s="86"/>
      <c r="C31" s="86" t="s">
        <v>278</v>
      </c>
      <c r="D31" s="208" t="s">
        <v>442</v>
      </c>
      <c r="E31" s="86"/>
      <c r="F31" s="86"/>
      <c r="G31" s="86"/>
      <c r="H31" s="86"/>
      <c r="I31" s="86"/>
      <c r="J31" s="86"/>
      <c r="K31" s="86"/>
    </row>
    <row r="32" spans="1:15" ht="15.75" x14ac:dyDescent="0.25">
      <c r="B32" s="86"/>
      <c r="C32" s="86"/>
      <c r="D32" s="86"/>
      <c r="E32" s="86"/>
      <c r="F32" s="86"/>
      <c r="G32" s="86"/>
      <c r="H32" s="86"/>
      <c r="I32" s="86"/>
      <c r="J32" s="86"/>
      <c r="K32" s="86"/>
    </row>
    <row r="33" spans="2:11" ht="15.75" x14ac:dyDescent="0.25">
      <c r="B33" s="93">
        <v>2</v>
      </c>
      <c r="C33" s="94" t="s">
        <v>316</v>
      </c>
      <c r="D33" s="86"/>
      <c r="E33" s="86"/>
      <c r="F33" s="86"/>
      <c r="G33" s="86"/>
      <c r="H33" s="86"/>
      <c r="I33" s="86"/>
      <c r="J33" s="86"/>
      <c r="K33" s="86"/>
    </row>
    <row r="34" spans="2:11" ht="15.75" x14ac:dyDescent="0.25">
      <c r="B34" s="92"/>
      <c r="C34" s="86"/>
      <c r="D34" s="86"/>
      <c r="E34" s="86"/>
      <c r="F34" s="86"/>
      <c r="G34" s="86"/>
      <c r="H34" s="86"/>
      <c r="I34" s="86"/>
      <c r="J34" s="86"/>
      <c r="K34" s="86"/>
    </row>
    <row r="35" spans="2:11" ht="81.599999999999994" customHeight="1" x14ac:dyDescent="0.25">
      <c r="B35" s="92"/>
      <c r="C35" s="348" t="s">
        <v>399</v>
      </c>
      <c r="D35" s="348"/>
      <c r="E35" s="348"/>
      <c r="F35" s="348"/>
      <c r="G35" s="348"/>
      <c r="H35" s="348"/>
      <c r="I35" s="348"/>
      <c r="J35" s="86"/>
      <c r="K35" s="86"/>
    </row>
    <row r="36" spans="2:11" ht="15.75" x14ac:dyDescent="0.25">
      <c r="B36" s="92"/>
      <c r="C36" s="86"/>
      <c r="D36" s="86"/>
      <c r="E36" s="86"/>
      <c r="F36" s="86"/>
      <c r="G36" s="86"/>
      <c r="H36" s="86"/>
      <c r="I36" s="86"/>
      <c r="J36" s="86"/>
      <c r="K36" s="86"/>
    </row>
    <row r="37" spans="2:11" ht="15.75" x14ac:dyDescent="0.25">
      <c r="B37" s="93">
        <v>3</v>
      </c>
      <c r="C37" s="94" t="s">
        <v>400</v>
      </c>
      <c r="D37" s="86"/>
      <c r="E37" s="86"/>
      <c r="F37" s="86"/>
      <c r="G37" s="86"/>
      <c r="H37" s="86"/>
      <c r="I37" s="86"/>
      <c r="J37" s="86"/>
      <c r="K37" s="86"/>
    </row>
    <row r="38" spans="2:11" ht="15.75" x14ac:dyDescent="0.25">
      <c r="B38" s="92"/>
      <c r="C38" s="86"/>
      <c r="D38" s="86"/>
      <c r="E38" s="86"/>
      <c r="F38" s="86"/>
      <c r="G38" s="86"/>
      <c r="H38" s="86"/>
      <c r="I38" s="86"/>
      <c r="J38" s="86"/>
      <c r="K38" s="86"/>
    </row>
    <row r="39" spans="2:11" ht="52.9" customHeight="1" x14ac:dyDescent="0.25">
      <c r="B39" s="92"/>
      <c r="C39" s="348" t="s">
        <v>401</v>
      </c>
      <c r="D39" s="348"/>
      <c r="E39" s="348"/>
      <c r="F39" s="348"/>
      <c r="G39" s="348"/>
      <c r="H39" s="348"/>
      <c r="I39" s="348"/>
      <c r="J39" s="86"/>
      <c r="K39" s="86"/>
    </row>
    <row r="40" spans="2:11" ht="15.75" x14ac:dyDescent="0.25">
      <c r="B40" s="92"/>
      <c r="C40" s="299"/>
      <c r="D40" s="299"/>
      <c r="E40" s="299"/>
      <c r="F40" s="299"/>
      <c r="G40" s="299"/>
      <c r="H40" s="299"/>
      <c r="I40" s="299"/>
      <c r="J40" s="86"/>
      <c r="K40" s="86"/>
    </row>
    <row r="41" spans="2:11" ht="15.75" x14ac:dyDescent="0.25">
      <c r="B41" s="93">
        <v>4</v>
      </c>
      <c r="C41" s="95" t="s">
        <v>266</v>
      </c>
      <c r="D41" s="299"/>
      <c r="E41" s="299"/>
      <c r="F41" s="299"/>
      <c r="G41" s="299"/>
      <c r="H41" s="299"/>
      <c r="I41" s="299"/>
      <c r="J41" s="86"/>
      <c r="K41" s="86"/>
    </row>
    <row r="42" spans="2:11" ht="15.75" x14ac:dyDescent="0.25">
      <c r="B42" s="92"/>
      <c r="C42" s="86"/>
      <c r="D42" s="299"/>
      <c r="E42" s="299"/>
      <c r="F42" s="299"/>
      <c r="G42" s="299"/>
      <c r="H42" s="299"/>
      <c r="I42" s="299"/>
      <c r="J42" s="86"/>
      <c r="K42" s="86"/>
    </row>
    <row r="43" spans="2:11" ht="32.450000000000003" customHeight="1" x14ac:dyDescent="0.25">
      <c r="B43" s="92"/>
      <c r="C43" s="349" t="s">
        <v>317</v>
      </c>
      <c r="D43" s="349"/>
      <c r="E43" s="349"/>
      <c r="F43" s="349"/>
      <c r="G43" s="349"/>
      <c r="H43" s="349"/>
      <c r="I43" s="349"/>
      <c r="J43" s="86"/>
      <c r="K43" s="86"/>
    </row>
    <row r="44" spans="2:11" ht="14.25" customHeight="1" x14ac:dyDescent="0.25">
      <c r="B44" s="92"/>
      <c r="C44" s="87"/>
      <c r="D44" s="87"/>
      <c r="E44" s="87"/>
      <c r="F44" s="87"/>
      <c r="G44" s="87"/>
      <c r="H44" s="87"/>
      <c r="I44" s="87"/>
      <c r="J44" s="86"/>
      <c r="K44" s="86"/>
    </row>
  </sheetData>
  <customSheetViews>
    <customSheetView guid="{96FAF5F8-BD57-4EDE-AC8B-7E6854529246}" showRuler="0">
      <selection activeCell="C2" sqref="C2"/>
      <pageMargins left="0.75" right="0.75" top="1" bottom="1" header="0.5" footer="0.5"/>
      <pageSetup orientation="portrait" r:id="rId1"/>
      <headerFooter alignWithMargins="0"/>
    </customSheetView>
    <customSheetView guid="{EC77BDF0-E4AB-4C37-A286-B132C795CB0B}" showRuler="0">
      <selection activeCell="H15" sqref="H15"/>
      <pageMargins left="0.75" right="0.75" top="1" bottom="1" header="0.5" footer="0.5"/>
      <headerFooter alignWithMargins="0"/>
    </customSheetView>
    <customSheetView guid="{55322F06-EF2B-4EBF-91FC-6C830D0D22C9}" showRuler="0">
      <selection activeCell="L11" sqref="L11"/>
      <pageMargins left="0.75" right="0.75" top="1" bottom="1" header="0.5" footer="0.5"/>
      <headerFooter alignWithMargins="0"/>
    </customSheetView>
  </customSheetViews>
  <mergeCells count="3">
    <mergeCell ref="C35:I35"/>
    <mergeCell ref="C39:I39"/>
    <mergeCell ref="C43:I43"/>
  </mergeCells>
  <phoneticPr fontId="7" type="noConversion"/>
  <pageMargins left="0.5" right="0.5" top="1" bottom="1" header="0.5" footer="0.5"/>
  <pageSetup scale="82"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workbookViewId="0">
      <pane ySplit="4" topLeftCell="A5" activePane="bottomLeft" state="frozen"/>
      <selection pane="bottomLeft" activeCell="A2" sqref="A2"/>
    </sheetView>
  </sheetViews>
  <sheetFormatPr defaultColWidth="9.140625" defaultRowHeight="15" x14ac:dyDescent="0.25"/>
  <cols>
    <col min="1" max="1" width="28" style="53" customWidth="1"/>
    <col min="2" max="2" width="3.7109375" style="53" customWidth="1"/>
    <col min="3" max="3" width="16" style="53" customWidth="1"/>
    <col min="4" max="4" width="9.5703125" style="53" customWidth="1"/>
    <col min="5" max="5" width="44.7109375" style="53" customWidth="1"/>
    <col min="6" max="16384" width="9.140625" style="53"/>
  </cols>
  <sheetData>
    <row r="1" spans="1:6" ht="18.75" x14ac:dyDescent="0.3">
      <c r="A1" s="185" t="str">
        <f>Entity</f>
        <v>Name of Tribe</v>
      </c>
      <c r="B1" s="99"/>
      <c r="E1" s="196" t="s">
        <v>269</v>
      </c>
    </row>
    <row r="2" spans="1:6" ht="18.75" x14ac:dyDescent="0.3">
      <c r="A2" s="185" t="s">
        <v>382</v>
      </c>
      <c r="B2" s="99"/>
      <c r="E2" s="196"/>
    </row>
    <row r="3" spans="1:6" x14ac:dyDescent="0.25">
      <c r="A3" s="279" t="s">
        <v>365</v>
      </c>
      <c r="B3" s="99"/>
    </row>
    <row r="4" spans="1:6" x14ac:dyDescent="0.25">
      <c r="A4" s="98"/>
      <c r="B4" s="99"/>
    </row>
    <row r="5" spans="1:6" ht="18.75" x14ac:dyDescent="0.3">
      <c r="A5" s="222" t="s">
        <v>299</v>
      </c>
      <c r="B5" s="185"/>
      <c r="C5" s="185"/>
      <c r="D5" s="185"/>
      <c r="E5" s="222" t="str">
        <f>'start here-do not delete'!D30</f>
        <v>FY 2022</v>
      </c>
      <c r="F5" s="84"/>
    </row>
    <row r="6" spans="1:6" s="55" customFormat="1" ht="15.75" x14ac:dyDescent="0.25">
      <c r="A6" s="197"/>
      <c r="B6" s="197"/>
      <c r="C6" s="197"/>
      <c r="D6" s="197"/>
      <c r="E6" s="197"/>
      <c r="F6" s="197"/>
    </row>
    <row r="7" spans="1:6" s="55" customFormat="1" ht="16.5" thickBot="1" x14ac:dyDescent="0.3">
      <c r="A7" s="198" t="s">
        <v>243</v>
      </c>
      <c r="B7" s="199"/>
      <c r="C7" s="198" t="s">
        <v>244</v>
      </c>
      <c r="D7" s="198"/>
      <c r="E7" s="198" t="s">
        <v>245</v>
      </c>
      <c r="F7" s="197"/>
    </row>
    <row r="8" spans="1:6" ht="15.75" x14ac:dyDescent="0.25">
      <c r="A8" s="84"/>
      <c r="B8" s="84"/>
      <c r="C8" s="84"/>
      <c r="D8" s="84"/>
      <c r="E8" s="84"/>
      <c r="F8" s="84"/>
    </row>
    <row r="9" spans="1:6" ht="15.75" x14ac:dyDescent="0.25">
      <c r="A9" s="84" t="s">
        <v>246</v>
      </c>
      <c r="B9" s="200"/>
      <c r="C9" s="201"/>
      <c r="D9" s="84"/>
      <c r="E9" s="84" t="s">
        <v>354</v>
      </c>
      <c r="F9" s="84"/>
    </row>
    <row r="10" spans="1:6" ht="15.75" x14ac:dyDescent="0.25">
      <c r="A10" s="84"/>
      <c r="B10" s="84"/>
      <c r="C10" s="84"/>
      <c r="D10" s="84"/>
      <c r="E10" s="84"/>
      <c r="F10" s="84"/>
    </row>
    <row r="11" spans="1:6" ht="15.75" x14ac:dyDescent="0.25">
      <c r="A11" s="84" t="s">
        <v>355</v>
      </c>
      <c r="B11" s="84"/>
      <c r="C11" s="84"/>
      <c r="D11" s="84"/>
      <c r="E11" s="84" t="s">
        <v>247</v>
      </c>
      <c r="F11" s="84"/>
    </row>
    <row r="12" spans="1:6" ht="15.75" x14ac:dyDescent="0.25">
      <c r="A12" s="84"/>
      <c r="B12" s="84"/>
      <c r="C12" s="84"/>
      <c r="D12" s="84"/>
      <c r="E12" s="84"/>
      <c r="F12" s="84"/>
    </row>
    <row r="13" spans="1:6" ht="15.75" x14ac:dyDescent="0.25">
      <c r="A13" s="84"/>
      <c r="B13" s="84"/>
      <c r="C13" s="84"/>
      <c r="D13" s="84"/>
      <c r="E13" s="84"/>
      <c r="F13" s="84"/>
    </row>
    <row r="14" spans="1:6" ht="15.75" x14ac:dyDescent="0.25">
      <c r="A14" s="84"/>
      <c r="B14" s="84"/>
      <c r="C14" s="85"/>
      <c r="D14" s="85"/>
      <c r="E14" s="85"/>
      <c r="F14" s="84"/>
    </row>
    <row r="15" spans="1:6" ht="15.75" x14ac:dyDescent="0.25">
      <c r="A15" s="84"/>
      <c r="B15" s="84"/>
      <c r="C15" s="85"/>
      <c r="D15" s="85"/>
      <c r="E15" s="85"/>
      <c r="F15" s="84"/>
    </row>
    <row r="16" spans="1:6" ht="15.75" x14ac:dyDescent="0.25">
      <c r="A16" s="84"/>
      <c r="B16" s="84"/>
      <c r="C16" s="85"/>
      <c r="D16" s="84"/>
      <c r="E16" s="84"/>
      <c r="F16" s="84"/>
    </row>
    <row r="17" spans="1:6" ht="16.5" thickBot="1" x14ac:dyDescent="0.3">
      <c r="A17" s="84" t="s">
        <v>7</v>
      </c>
      <c r="B17" s="202"/>
      <c r="C17" s="203">
        <f>SUM(C9:C16)</f>
        <v>0</v>
      </c>
      <c r="D17" s="84"/>
      <c r="E17" s="84" t="s">
        <v>248</v>
      </c>
      <c r="F17" s="84"/>
    </row>
    <row r="18" spans="1:6" ht="16.5" thickTop="1" x14ac:dyDescent="0.25">
      <c r="A18" s="84"/>
      <c r="B18" s="84"/>
      <c r="C18" s="84"/>
      <c r="D18" s="84"/>
      <c r="E18" s="84"/>
      <c r="F18" s="84"/>
    </row>
    <row r="19" spans="1:6" ht="15.75" x14ac:dyDescent="0.25">
      <c r="A19" s="84"/>
      <c r="B19" s="84"/>
      <c r="C19" s="84"/>
      <c r="D19" s="84"/>
      <c r="E19" s="84"/>
      <c r="F19" s="84"/>
    </row>
    <row r="20" spans="1:6" ht="18.75" x14ac:dyDescent="0.3">
      <c r="A20" s="222" t="s">
        <v>299</v>
      </c>
      <c r="B20" s="185"/>
      <c r="C20" s="185"/>
      <c r="D20" s="185"/>
      <c r="E20" s="222" t="str">
        <f>'start here-do not delete'!D31</f>
        <v>FY 2024</v>
      </c>
      <c r="F20" s="84"/>
    </row>
    <row r="21" spans="1:6" ht="15.75" x14ac:dyDescent="0.25">
      <c r="A21" s="197"/>
      <c r="B21" s="84"/>
      <c r="C21" s="84"/>
      <c r="D21" s="84"/>
      <c r="E21" s="84"/>
      <c r="F21" s="84"/>
    </row>
    <row r="22" spans="1:6" ht="16.5" thickBot="1" x14ac:dyDescent="0.3">
      <c r="A22" s="198" t="s">
        <v>243</v>
      </c>
      <c r="B22" s="204"/>
      <c r="C22" s="198" t="s">
        <v>244</v>
      </c>
      <c r="D22" s="198"/>
      <c r="E22" s="198" t="s">
        <v>245</v>
      </c>
      <c r="F22" s="84"/>
    </row>
    <row r="23" spans="1:6" ht="15.75" x14ac:dyDescent="0.25">
      <c r="A23" s="84"/>
      <c r="B23" s="84"/>
      <c r="C23" s="84"/>
      <c r="D23" s="84"/>
      <c r="E23" s="84"/>
      <c r="F23" s="84"/>
    </row>
    <row r="24" spans="1:6" ht="15.75" x14ac:dyDescent="0.25">
      <c r="A24" s="84" t="s">
        <v>246</v>
      </c>
      <c r="B24" s="84"/>
      <c r="C24" s="84"/>
      <c r="D24" s="84"/>
      <c r="E24" s="84" t="s">
        <v>356</v>
      </c>
      <c r="F24" s="84"/>
    </row>
    <row r="25" spans="1:6" ht="15.75" x14ac:dyDescent="0.25">
      <c r="A25" s="84"/>
      <c r="B25" s="84"/>
      <c r="C25" s="84"/>
      <c r="D25" s="84"/>
      <c r="E25" s="84"/>
      <c r="F25" s="84"/>
    </row>
    <row r="26" spans="1:6" ht="15.75" x14ac:dyDescent="0.25">
      <c r="A26" s="84" t="s">
        <v>355</v>
      </c>
      <c r="B26" s="84"/>
      <c r="C26" s="84"/>
      <c r="D26" s="84"/>
      <c r="E26" s="84" t="s">
        <v>247</v>
      </c>
      <c r="F26" s="84"/>
    </row>
    <row r="27" spans="1:6" ht="15.75" x14ac:dyDescent="0.25">
      <c r="A27" s="84"/>
      <c r="B27" s="84"/>
      <c r="C27" s="84"/>
      <c r="D27" s="84"/>
      <c r="E27" s="84"/>
      <c r="F27" s="84"/>
    </row>
    <row r="28" spans="1:6" ht="15.75" x14ac:dyDescent="0.25">
      <c r="A28" s="84"/>
      <c r="B28" s="84"/>
      <c r="C28" s="84"/>
      <c r="D28" s="84"/>
      <c r="E28" s="84"/>
      <c r="F28" s="84"/>
    </row>
    <row r="29" spans="1:6" ht="15.75" x14ac:dyDescent="0.25">
      <c r="A29" s="84"/>
      <c r="B29" s="84"/>
      <c r="C29" s="84"/>
      <c r="D29" s="84"/>
      <c r="E29" s="84"/>
      <c r="F29" s="84"/>
    </row>
    <row r="30" spans="1:6" ht="15.75" x14ac:dyDescent="0.25">
      <c r="A30" s="84"/>
      <c r="B30" s="84"/>
      <c r="C30" s="84"/>
      <c r="D30" s="84"/>
      <c r="E30" s="84"/>
      <c r="F30" s="84"/>
    </row>
    <row r="31" spans="1:6" ht="15.75" x14ac:dyDescent="0.25">
      <c r="A31" s="84"/>
      <c r="B31" s="84"/>
      <c r="C31" s="84"/>
      <c r="D31" s="84"/>
      <c r="E31" s="84"/>
      <c r="F31" s="84"/>
    </row>
    <row r="32" spans="1:6" ht="16.5" thickBot="1" x14ac:dyDescent="0.3">
      <c r="A32" s="84" t="s">
        <v>7</v>
      </c>
      <c r="B32" s="84"/>
      <c r="C32" s="205">
        <f>SUM(C24:C31)</f>
        <v>0</v>
      </c>
      <c r="D32" s="84"/>
      <c r="E32" s="84" t="s">
        <v>249</v>
      </c>
      <c r="F32" s="84"/>
    </row>
    <row r="33" spans="1:6" ht="16.5" thickTop="1" x14ac:dyDescent="0.25">
      <c r="A33" s="84"/>
      <c r="B33" s="84"/>
      <c r="C33" s="84"/>
      <c r="D33" s="84"/>
      <c r="E33" s="84"/>
      <c r="F33" s="84"/>
    </row>
    <row r="34" spans="1:6" ht="15.75" x14ac:dyDescent="0.25">
      <c r="A34" s="84"/>
      <c r="B34" s="84"/>
      <c r="C34" s="84"/>
      <c r="D34" s="84"/>
      <c r="E34" s="84"/>
      <c r="F34" s="84"/>
    </row>
    <row r="35" spans="1:6" ht="15.75" x14ac:dyDescent="0.25">
      <c r="A35" s="84"/>
      <c r="B35" s="84"/>
      <c r="C35" s="84"/>
      <c r="D35" s="84"/>
      <c r="E35" s="84"/>
      <c r="F35" s="84"/>
    </row>
    <row r="36" spans="1:6" ht="15.75" x14ac:dyDescent="0.25">
      <c r="A36" s="84"/>
      <c r="B36" s="84"/>
      <c r="C36" s="84"/>
      <c r="D36" s="84"/>
      <c r="E36" s="84"/>
      <c r="F36" s="84"/>
    </row>
    <row r="37" spans="1:6" ht="15.75" x14ac:dyDescent="0.25">
      <c r="A37" s="84"/>
      <c r="B37" s="84"/>
      <c r="C37" s="84"/>
      <c r="D37" s="84"/>
      <c r="E37" s="84"/>
      <c r="F37" s="84"/>
    </row>
    <row r="38" spans="1:6" ht="15.75" x14ac:dyDescent="0.25">
      <c r="A38" s="84"/>
      <c r="B38" s="84"/>
      <c r="C38" s="84"/>
      <c r="D38" s="84"/>
      <c r="E38" s="84"/>
      <c r="F38" s="84"/>
    </row>
    <row r="39" spans="1:6" ht="15.75" x14ac:dyDescent="0.25">
      <c r="A39" s="84"/>
      <c r="B39" s="84"/>
      <c r="C39" s="84"/>
      <c r="D39" s="84"/>
      <c r="E39" s="84"/>
      <c r="F39" s="84"/>
    </row>
    <row r="40" spans="1:6" ht="15.75" x14ac:dyDescent="0.25">
      <c r="A40" s="84"/>
      <c r="B40" s="84"/>
      <c r="C40" s="84"/>
      <c r="D40" s="84"/>
      <c r="E40" s="84"/>
      <c r="F40" s="84"/>
    </row>
    <row r="41" spans="1:6" ht="15.75" x14ac:dyDescent="0.25">
      <c r="A41" s="84"/>
      <c r="B41" s="84"/>
      <c r="C41" s="84"/>
      <c r="D41" s="84"/>
      <c r="E41" s="84"/>
      <c r="F41" s="84"/>
    </row>
  </sheetData>
  <phoneticPr fontId="0" type="noConversion"/>
  <printOptions headings="1"/>
  <pageMargins left="0.45" right="0.45" top="1" bottom="0.75" header="0.3" footer="0.3"/>
  <pageSetup scale="86" orientation="portrait" r:id="rId1"/>
  <headerFooter>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A2" sqref="A2"/>
    </sheetView>
  </sheetViews>
  <sheetFormatPr defaultRowHeight="15" x14ac:dyDescent="0.25"/>
  <sheetData>
    <row r="1" spans="1:9" x14ac:dyDescent="0.25">
      <c r="A1" t="str">
        <f>Entity</f>
        <v>Name of Tribe</v>
      </c>
      <c r="I1" s="278" t="s">
        <v>342</v>
      </c>
    </row>
    <row r="2" spans="1:9" x14ac:dyDescent="0.25">
      <c r="A2" t="str">
        <f>'start here-do not delete'!D30</f>
        <v>FY 2022</v>
      </c>
      <c r="B2" s="278" t="s">
        <v>341</v>
      </c>
    </row>
    <row r="3" spans="1:9" x14ac:dyDescent="0.25">
      <c r="A3" s="279" t="s">
        <v>406</v>
      </c>
    </row>
  </sheetData>
  <pageMargins left="0.45" right="0.45" top="1" bottom="0.75" header="0.3" footer="0.3"/>
  <pageSetup orientation="portrait" horizontalDpi="0" verticalDpi="0" r:id="rId1"/>
  <headerFooter>
    <oddFooter>&amp;L&amp;F&amp;C&amp;A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
  <sheetViews>
    <sheetView workbookViewId="0">
      <pane ySplit="3" topLeftCell="A6" activePane="bottomLeft" state="frozen"/>
      <selection pane="bottomLeft" activeCell="A2" sqref="A2"/>
    </sheetView>
  </sheetViews>
  <sheetFormatPr defaultRowHeight="15" x14ac:dyDescent="0.25"/>
  <sheetData>
    <row r="1" spans="1:9" x14ac:dyDescent="0.25">
      <c r="A1" t="str">
        <f>Entity</f>
        <v>Name of Tribe</v>
      </c>
      <c r="I1" s="278" t="s">
        <v>352</v>
      </c>
    </row>
    <row r="2" spans="1:9" x14ac:dyDescent="0.25">
      <c r="A2" t="str">
        <f>'start here-do not delete'!D30</f>
        <v>FY 2022</v>
      </c>
      <c r="B2" s="278" t="s">
        <v>353</v>
      </c>
    </row>
    <row r="3" spans="1:9" x14ac:dyDescent="0.25">
      <c r="A3" s="279" t="s">
        <v>405</v>
      </c>
    </row>
  </sheetData>
  <pageMargins left="0.45" right="0.45" top="1" bottom="0.75" header="0.3" footer="0.3"/>
  <pageSetup orientation="portrait" horizontalDpi="0" verticalDpi="0"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48"/>
  <sheetViews>
    <sheetView zoomScaleNormal="100" workbookViewId="0">
      <pane ySplit="7" topLeftCell="A25" activePane="bottomLeft" state="frozen"/>
      <selection pane="bottomLeft" activeCell="I4" sqref="I4"/>
    </sheetView>
  </sheetViews>
  <sheetFormatPr defaultColWidth="9.140625" defaultRowHeight="12.75" x14ac:dyDescent="0.2"/>
  <cols>
    <col min="1" max="1" width="11.28515625" style="16" customWidth="1"/>
    <col min="2" max="2" width="5.28515625" style="16" customWidth="1"/>
    <col min="3" max="3" width="13.140625" style="16" customWidth="1"/>
    <col min="4" max="4" width="2.7109375" style="16" customWidth="1"/>
    <col min="5" max="5" width="11.7109375" style="16" customWidth="1"/>
    <col min="6" max="6" width="2.85546875" style="16" customWidth="1"/>
    <col min="7" max="7" width="11.85546875" style="16" customWidth="1"/>
    <col min="8" max="8" width="1.85546875" style="16" customWidth="1"/>
    <col min="9" max="9" width="10.7109375" style="16" customWidth="1"/>
    <col min="10" max="10" width="2.140625" style="16" customWidth="1"/>
    <col min="11" max="11" width="12.28515625" style="16" customWidth="1"/>
    <col min="12" max="12" width="1.7109375" style="16" customWidth="1"/>
    <col min="13" max="13" width="10.7109375" style="16" customWidth="1"/>
    <col min="14" max="14" width="1.28515625" style="16" customWidth="1"/>
    <col min="15" max="15" width="10.7109375" style="16" customWidth="1"/>
    <col min="16" max="16" width="1.28515625" style="18" customWidth="1"/>
    <col min="17" max="17" width="12.42578125" style="16" customWidth="1"/>
    <col min="18" max="18" width="2.85546875" style="16" customWidth="1"/>
    <col min="19" max="16384" width="9.140625" style="16"/>
  </cols>
  <sheetData>
    <row r="1" spans="1:22" ht="18.75" x14ac:dyDescent="0.3">
      <c r="A1" s="131" t="str">
        <f>Entity</f>
        <v>Name of Tribe</v>
      </c>
      <c r="B1" s="131"/>
      <c r="C1" s="156"/>
      <c r="D1" s="156"/>
      <c r="E1" s="156"/>
      <c r="F1" s="156"/>
      <c r="G1" s="156"/>
      <c r="H1" s="156"/>
      <c r="I1" s="156"/>
      <c r="J1" s="156"/>
      <c r="K1" s="156"/>
      <c r="L1" s="156"/>
      <c r="M1" s="156"/>
      <c r="N1" s="156"/>
      <c r="O1" s="156"/>
      <c r="P1" s="83"/>
      <c r="Q1" s="157" t="s">
        <v>194</v>
      </c>
    </row>
    <row r="2" spans="1:22" s="159" customFormat="1" ht="18.75" customHeight="1" x14ac:dyDescent="0.3">
      <c r="A2" s="100" t="str">
        <f>'start here-do not delete'!D30</f>
        <v>FY 2022</v>
      </c>
      <c r="B2" s="131" t="s">
        <v>167</v>
      </c>
      <c r="C2" s="156"/>
      <c r="D2" s="156"/>
      <c r="E2" s="117"/>
      <c r="F2" s="158"/>
      <c r="G2" s="158"/>
      <c r="H2" s="158"/>
      <c r="I2" s="158"/>
      <c r="J2" s="158"/>
      <c r="K2" s="158"/>
      <c r="L2" s="158"/>
      <c r="M2" s="158" t="s">
        <v>186</v>
      </c>
      <c r="N2" s="158"/>
      <c r="O2" s="158"/>
      <c r="P2" s="19"/>
      <c r="R2" s="97"/>
      <c r="S2" s="160"/>
    </row>
    <row r="3" spans="1:22" s="159" customFormat="1" ht="15" x14ac:dyDescent="0.25">
      <c r="B3" s="161"/>
      <c r="C3" s="162"/>
      <c r="D3" s="162"/>
      <c r="E3" s="162"/>
      <c r="F3" s="162"/>
      <c r="G3" s="162"/>
      <c r="H3" s="162"/>
      <c r="I3" s="120" t="str">
        <f>A2</f>
        <v>FY 2022</v>
      </c>
      <c r="J3" s="162"/>
      <c r="K3" s="162"/>
      <c r="L3" s="162"/>
      <c r="M3" s="162"/>
      <c r="N3" s="162"/>
      <c r="O3" s="162"/>
      <c r="P3" s="24"/>
      <c r="Q3" s="162"/>
      <c r="R3" s="97"/>
      <c r="S3" s="160"/>
    </row>
    <row r="4" spans="1:22" s="159" customFormat="1" ht="14.25" x14ac:dyDescent="0.2">
      <c r="A4" s="19"/>
      <c r="B4" s="158"/>
      <c r="C4" s="120" t="str">
        <f>+A2</f>
        <v>FY 2022</v>
      </c>
      <c r="D4" s="158"/>
      <c r="E4" s="158"/>
      <c r="F4" s="217"/>
      <c r="G4" s="120" t="str">
        <f>+A2</f>
        <v>FY 2022</v>
      </c>
      <c r="H4" s="158"/>
      <c r="I4" s="158" t="s">
        <v>0</v>
      </c>
      <c r="J4" s="217"/>
      <c r="K4" s="158" t="s">
        <v>0</v>
      </c>
      <c r="L4" s="158"/>
      <c r="P4" s="160"/>
      <c r="R4" s="101"/>
      <c r="S4" s="160"/>
    </row>
    <row r="5" spans="1:22" s="159" customFormat="1" ht="14.25" x14ac:dyDescent="0.2">
      <c r="A5" s="158"/>
      <c r="B5" s="158"/>
      <c r="C5" s="158" t="s">
        <v>1</v>
      </c>
      <c r="D5" s="158"/>
      <c r="E5" s="158" t="s">
        <v>2</v>
      </c>
      <c r="F5" s="217"/>
      <c r="G5" s="158" t="s">
        <v>0</v>
      </c>
      <c r="H5" s="158"/>
      <c r="I5" s="158" t="s">
        <v>3</v>
      </c>
      <c r="J5" s="217"/>
      <c r="K5" s="158" t="s">
        <v>29</v>
      </c>
      <c r="L5" s="158"/>
      <c r="M5" s="158" t="s">
        <v>187</v>
      </c>
      <c r="N5" s="158"/>
      <c r="O5" s="158" t="s">
        <v>188</v>
      </c>
      <c r="P5" s="19"/>
      <c r="Q5" s="158"/>
      <c r="R5" s="101"/>
      <c r="S5" s="160"/>
    </row>
    <row r="6" spans="1:22" s="159" customFormat="1" ht="15" thickBot="1" x14ac:dyDescent="0.25">
      <c r="A6" s="218" t="s">
        <v>5</v>
      </c>
      <c r="B6" s="218"/>
      <c r="C6" s="37" t="s">
        <v>6</v>
      </c>
      <c r="D6" s="37"/>
      <c r="E6" s="37" t="s">
        <v>7</v>
      </c>
      <c r="F6" s="219"/>
      <c r="G6" s="37" t="s">
        <v>8</v>
      </c>
      <c r="H6" s="37"/>
      <c r="I6" s="220">
        <v>0</v>
      </c>
      <c r="J6" s="163" t="s">
        <v>13</v>
      </c>
      <c r="K6" s="37" t="s">
        <v>144</v>
      </c>
      <c r="L6" s="37"/>
      <c r="M6" s="37" t="s">
        <v>189</v>
      </c>
      <c r="N6" s="37"/>
      <c r="O6" s="37" t="s">
        <v>0</v>
      </c>
      <c r="P6" s="37"/>
      <c r="Q6" s="37" t="s">
        <v>9</v>
      </c>
      <c r="R6" s="101"/>
      <c r="S6" s="160"/>
    </row>
    <row r="7" spans="1:22" ht="15" x14ac:dyDescent="0.25">
      <c r="F7" s="17"/>
      <c r="G7" s="16" t="s">
        <v>186</v>
      </c>
      <c r="I7" s="16" t="s">
        <v>186</v>
      </c>
      <c r="J7" s="17"/>
      <c r="K7" s="16" t="s">
        <v>186</v>
      </c>
      <c r="O7" s="12" t="s">
        <v>186</v>
      </c>
      <c r="P7" s="6"/>
      <c r="R7" s="97"/>
      <c r="S7" s="18"/>
    </row>
    <row r="8" spans="1:22" ht="15" x14ac:dyDescent="0.25">
      <c r="A8" s="16" t="s">
        <v>10</v>
      </c>
      <c r="C8" s="25">
        <f>'Exh C actual base'!AE21</f>
        <v>1</v>
      </c>
      <c r="D8" s="25"/>
      <c r="E8" s="164">
        <f t="shared" ref="E8:E27" si="0">ROUND((C8/$C$29),4)</f>
        <v>1</v>
      </c>
      <c r="F8" s="122"/>
      <c r="G8" s="25">
        <f>ROUND($G$29*E8,0)</f>
        <v>0</v>
      </c>
      <c r="H8" s="25"/>
      <c r="I8" s="25">
        <f t="shared" ref="I8:I19" si="1">ROUND(C8*$I$6,0)</f>
        <v>0</v>
      </c>
      <c r="J8" s="122"/>
      <c r="K8" s="25">
        <f>'Exh C-1 IndirectCostCollection'!L8</f>
        <v>0</v>
      </c>
      <c r="M8" s="25">
        <f>IF(K8&lt;G8,IF(I8&gt;=G8,IF(I8&gt;K8,G8-K8,0),IF(I8&gt;K8,I8-K8,0)),0)</f>
        <v>0</v>
      </c>
      <c r="N8" s="25"/>
      <c r="O8" s="25">
        <f>IF(K8&gt;G8,IF(I8&lt;=G8,IF(I8&lt;K8,K8-G8,0),IF(I8&lt;K8,K8-I8,0)),0)</f>
        <v>0</v>
      </c>
      <c r="P8" s="20"/>
      <c r="Q8" s="332">
        <f>IF(K8&gt;=G8,G8-K8,IF(I8&gt;=K8,IF(I8&lt;=G8,G8-I8,0),IF(I8&lt;=G8,G8-K8,0)))+O8</f>
        <v>0</v>
      </c>
      <c r="R8" s="97"/>
      <c r="S8" s="18"/>
      <c r="T8" s="25" t="s">
        <v>186</v>
      </c>
      <c r="U8" s="25" t="s">
        <v>186</v>
      </c>
      <c r="V8" s="25" t="s">
        <v>186</v>
      </c>
    </row>
    <row r="9" spans="1:22" ht="15" x14ac:dyDescent="0.25">
      <c r="A9" s="16" t="s">
        <v>15</v>
      </c>
      <c r="C9" s="12">
        <f>'Exh C actual base'!AE50</f>
        <v>0</v>
      </c>
      <c r="E9" s="164">
        <f t="shared" si="0"/>
        <v>0</v>
      </c>
      <c r="F9" s="17"/>
      <c r="G9" s="12">
        <f>ROUND($G$29*E9,0)</f>
        <v>0</v>
      </c>
      <c r="I9" s="12">
        <f>ROUND(C9*$I$6,0)</f>
        <v>0</v>
      </c>
      <c r="J9" s="17"/>
      <c r="K9" s="12">
        <f>'Exh C-1 IndirectCostCollection'!L9</f>
        <v>0</v>
      </c>
      <c r="M9" s="12">
        <f>IF(K9&lt;G9,IF(I9&gt;=G9,IF(I9&gt;K9,G9-K9,0),IF(I9&gt;K9,I9-K9,0)),0)</f>
        <v>0</v>
      </c>
      <c r="N9" s="12"/>
      <c r="O9" s="12">
        <f>IF(K9&gt;G9,IF(I9&lt;=G9,IF(I9&lt;K9,K9-G9,0),IF(I9&lt;K9,K9-I9,0)),0)</f>
        <v>0</v>
      </c>
      <c r="P9" s="6"/>
      <c r="Q9" s="334">
        <f>IF(K9&gt;=G9,G9-K9,IF(I9&gt;=K9,IF(I9&lt;=G9,G9-I9,0),IF(I9&lt;=G9,G9-K9,0)))+O9</f>
        <v>0</v>
      </c>
      <c r="R9" s="97"/>
      <c r="S9" s="18"/>
    </row>
    <row r="10" spans="1:22" ht="15" x14ac:dyDescent="0.25">
      <c r="A10" s="16" t="s">
        <v>11</v>
      </c>
      <c r="C10" s="12">
        <f>'Exh C actual base'!AE31</f>
        <v>0</v>
      </c>
      <c r="E10" s="164">
        <f t="shared" si="0"/>
        <v>0</v>
      </c>
      <c r="F10" s="17"/>
      <c r="G10" s="12">
        <f t="shared" ref="G10:G27" si="2">ROUND($G$29*E10,0)</f>
        <v>0</v>
      </c>
      <c r="I10" s="12">
        <f t="shared" si="1"/>
        <v>0</v>
      </c>
      <c r="J10" s="17"/>
      <c r="K10" s="12">
        <f>'Exh C-1 IndirectCostCollection'!L10</f>
        <v>0</v>
      </c>
      <c r="M10" s="12">
        <f t="shared" ref="M10:M25" si="3">IF(K10&lt;G10,IF(I10&gt;=G10,IF(I10&gt;K10,G10-K10,0),IF(I10&gt;K10,I10-K10,0)),0)</f>
        <v>0</v>
      </c>
      <c r="N10" s="12"/>
      <c r="O10" s="12">
        <f t="shared" ref="O10:O25" si="4">IF(K10&gt;G10,IF(I10&lt;=G10,IF(I10&lt;K10,K10-G10,0),IF(I10&lt;K10,K10-I10,0)),0)</f>
        <v>0</v>
      </c>
      <c r="P10" s="6"/>
      <c r="Q10" s="334">
        <f t="shared" ref="Q10:Q25" si="5">IF(K10&gt;=G10,G10-K10,IF(I10&gt;=K10,IF(I10&lt;=G10,G10-I10,0),IF(I10&lt;=G10,G10-K10,0)))+O10</f>
        <v>0</v>
      </c>
      <c r="R10" s="97"/>
      <c r="S10" s="18"/>
    </row>
    <row r="11" spans="1:22" ht="15" x14ac:dyDescent="0.25">
      <c r="A11" s="16" t="s">
        <v>14</v>
      </c>
      <c r="C11" s="12">
        <f>'Exh C actual base'!AE42</f>
        <v>0</v>
      </c>
      <c r="E11" s="164">
        <f t="shared" si="0"/>
        <v>0</v>
      </c>
      <c r="F11" s="17"/>
      <c r="G11" s="12">
        <f t="shared" si="2"/>
        <v>0</v>
      </c>
      <c r="I11" s="12">
        <f t="shared" si="1"/>
        <v>0</v>
      </c>
      <c r="J11" s="17"/>
      <c r="K11" s="12">
        <f>'Exh C-1 IndirectCostCollection'!L11</f>
        <v>0</v>
      </c>
      <c r="M11" s="12">
        <f t="shared" si="3"/>
        <v>0</v>
      </c>
      <c r="N11" s="12"/>
      <c r="O11" s="12">
        <f t="shared" si="4"/>
        <v>0</v>
      </c>
      <c r="P11" s="6"/>
      <c r="Q11" s="334">
        <f t="shared" si="5"/>
        <v>0</v>
      </c>
      <c r="R11" s="97"/>
      <c r="S11" s="18"/>
    </row>
    <row r="12" spans="1:22" ht="15" x14ac:dyDescent="0.25">
      <c r="A12" s="16" t="s">
        <v>16</v>
      </c>
      <c r="C12" s="12">
        <f>'Exh C actual base'!AE68</f>
        <v>0</v>
      </c>
      <c r="E12" s="164">
        <f t="shared" si="0"/>
        <v>0</v>
      </c>
      <c r="F12" s="17"/>
      <c r="G12" s="12">
        <f t="shared" si="2"/>
        <v>0</v>
      </c>
      <c r="I12" s="12">
        <f t="shared" si="1"/>
        <v>0</v>
      </c>
      <c r="J12" s="17"/>
      <c r="K12" s="12">
        <f>'Exh C-1 IndirectCostCollection'!L12</f>
        <v>0</v>
      </c>
      <c r="M12" s="12">
        <f t="shared" si="3"/>
        <v>0</v>
      </c>
      <c r="N12" s="12"/>
      <c r="O12" s="12">
        <f t="shared" si="4"/>
        <v>0</v>
      </c>
      <c r="P12" s="6"/>
      <c r="Q12" s="334">
        <f t="shared" si="5"/>
        <v>0</v>
      </c>
      <c r="R12" s="97"/>
      <c r="S12" s="18"/>
    </row>
    <row r="13" spans="1:22" ht="15" x14ac:dyDescent="0.25">
      <c r="A13" s="16" t="s">
        <v>171</v>
      </c>
      <c r="C13" s="12">
        <f>'Exh C actual base'!AE76</f>
        <v>0</v>
      </c>
      <c r="E13" s="164">
        <f t="shared" si="0"/>
        <v>0</v>
      </c>
      <c r="F13" s="17"/>
      <c r="G13" s="12">
        <f t="shared" si="2"/>
        <v>0</v>
      </c>
      <c r="I13" s="12">
        <f t="shared" si="1"/>
        <v>0</v>
      </c>
      <c r="J13" s="17"/>
      <c r="K13" s="12">
        <f>'Exh C-1 IndirectCostCollection'!L13</f>
        <v>0</v>
      </c>
      <c r="M13" s="12">
        <f t="shared" si="3"/>
        <v>0</v>
      </c>
      <c r="N13" s="12"/>
      <c r="O13" s="12">
        <f t="shared" si="4"/>
        <v>0</v>
      </c>
      <c r="P13" s="6"/>
      <c r="Q13" s="334">
        <f t="shared" si="5"/>
        <v>0</v>
      </c>
      <c r="R13" s="97"/>
      <c r="S13" s="18"/>
    </row>
    <row r="14" spans="1:22" ht="15" x14ac:dyDescent="0.25">
      <c r="A14" s="16" t="s">
        <v>335</v>
      </c>
      <c r="C14" s="12">
        <f>'Exh C actual base'!AE85</f>
        <v>0</v>
      </c>
      <c r="E14" s="164">
        <f t="shared" si="0"/>
        <v>0</v>
      </c>
      <c r="F14" s="17"/>
      <c r="G14" s="12">
        <f t="shared" si="2"/>
        <v>0</v>
      </c>
      <c r="I14" s="12">
        <f t="shared" ref="I14" si="6">ROUND(C14*$I$6,0)</f>
        <v>0</v>
      </c>
      <c r="J14" s="17"/>
      <c r="K14" s="12">
        <f>'Exh C-1 IndirectCostCollection'!L14</f>
        <v>0</v>
      </c>
      <c r="M14" s="12">
        <f t="shared" ref="M14" si="7">IF(K14&lt;G14,IF(I14&gt;=G14,IF(I14&gt;K14,G14-K14,0),IF(I14&gt;K14,I14-K14,0)),0)</f>
        <v>0</v>
      </c>
      <c r="N14" s="12"/>
      <c r="O14" s="12">
        <f t="shared" ref="O14" si="8">IF(K14&gt;G14,IF(I14&lt;=G14,IF(I14&lt;K14,K14-G14,0),IF(I14&lt;K14,K14-I14,0)),0)</f>
        <v>0</v>
      </c>
      <c r="P14" s="6"/>
      <c r="Q14" s="334">
        <f t="shared" ref="Q14" si="9">IF(K14&gt;=G14,G14-K14,IF(I14&gt;=K14,IF(I14&lt;=G14,G14-I14,0),IF(I14&lt;=G14,G14-K14,0)))+O14</f>
        <v>0</v>
      </c>
      <c r="R14" s="97"/>
      <c r="S14" s="18"/>
    </row>
    <row r="15" spans="1:22" ht="15" x14ac:dyDescent="0.25">
      <c r="A15" s="16" t="s">
        <v>18</v>
      </c>
      <c r="C15" s="12">
        <f>'Exh C actual base'!AE93</f>
        <v>0</v>
      </c>
      <c r="E15" s="164">
        <f t="shared" si="0"/>
        <v>0</v>
      </c>
      <c r="F15" s="17"/>
      <c r="G15" s="12">
        <f t="shared" si="2"/>
        <v>0</v>
      </c>
      <c r="I15" s="12">
        <f t="shared" si="1"/>
        <v>0</v>
      </c>
      <c r="J15" s="17"/>
      <c r="K15" s="12">
        <f>'Exh C-1 IndirectCostCollection'!L15</f>
        <v>0</v>
      </c>
      <c r="M15" s="12">
        <f t="shared" si="3"/>
        <v>0</v>
      </c>
      <c r="N15" s="12"/>
      <c r="O15" s="12">
        <f t="shared" si="4"/>
        <v>0</v>
      </c>
      <c r="P15" s="6"/>
      <c r="Q15" s="334">
        <f t="shared" si="5"/>
        <v>0</v>
      </c>
      <c r="R15" s="97"/>
      <c r="S15" s="18"/>
    </row>
    <row r="16" spans="1:22" ht="15" x14ac:dyDescent="0.25">
      <c r="A16" s="16" t="s">
        <v>19</v>
      </c>
      <c r="C16" s="12">
        <f>'Exh C actual base'!AE102</f>
        <v>0</v>
      </c>
      <c r="E16" s="164">
        <f t="shared" si="0"/>
        <v>0</v>
      </c>
      <c r="F16" s="17"/>
      <c r="G16" s="12">
        <f t="shared" si="2"/>
        <v>0</v>
      </c>
      <c r="I16" s="12">
        <f t="shared" si="1"/>
        <v>0</v>
      </c>
      <c r="J16" s="17"/>
      <c r="K16" s="12">
        <f>'Exh C-1 IndirectCostCollection'!L16</f>
        <v>0</v>
      </c>
      <c r="M16" s="12">
        <f t="shared" si="3"/>
        <v>0</v>
      </c>
      <c r="N16" s="12"/>
      <c r="O16" s="12">
        <f t="shared" si="4"/>
        <v>0</v>
      </c>
      <c r="P16" s="6"/>
      <c r="Q16" s="334">
        <f t="shared" si="5"/>
        <v>0</v>
      </c>
      <c r="R16" s="97"/>
      <c r="S16" s="18"/>
    </row>
    <row r="17" spans="1:22" ht="15" x14ac:dyDescent="0.25">
      <c r="A17" s="16" t="s">
        <v>22</v>
      </c>
      <c r="C17" s="12">
        <f>'Exh C actual base'!AE110</f>
        <v>0</v>
      </c>
      <c r="E17" s="164">
        <f t="shared" si="0"/>
        <v>0</v>
      </c>
      <c r="F17" s="17"/>
      <c r="G17" s="12">
        <f t="shared" si="2"/>
        <v>0</v>
      </c>
      <c r="I17" s="12">
        <f t="shared" si="1"/>
        <v>0</v>
      </c>
      <c r="J17" s="17"/>
      <c r="K17" s="12">
        <f>'Exh C-1 IndirectCostCollection'!L17</f>
        <v>0</v>
      </c>
      <c r="M17" s="12">
        <f t="shared" si="3"/>
        <v>0</v>
      </c>
      <c r="N17" s="12"/>
      <c r="O17" s="12">
        <f t="shared" si="4"/>
        <v>0</v>
      </c>
      <c r="P17" s="6"/>
      <c r="Q17" s="334">
        <f t="shared" si="5"/>
        <v>0</v>
      </c>
      <c r="R17" s="97"/>
      <c r="S17" s="18"/>
    </row>
    <row r="18" spans="1:22" ht="15" x14ac:dyDescent="0.25">
      <c r="A18" s="16" t="s">
        <v>20</v>
      </c>
      <c r="C18" s="12">
        <f>'Exh C actual base'!AE118</f>
        <v>0</v>
      </c>
      <c r="E18" s="164">
        <f t="shared" si="0"/>
        <v>0</v>
      </c>
      <c r="F18" s="17"/>
      <c r="G18" s="12">
        <f t="shared" si="2"/>
        <v>0</v>
      </c>
      <c r="I18" s="12">
        <f t="shared" si="1"/>
        <v>0</v>
      </c>
      <c r="J18" s="17"/>
      <c r="K18" s="12">
        <f>'Exh C-1 IndirectCostCollection'!L18</f>
        <v>0</v>
      </c>
      <c r="M18" s="12">
        <f t="shared" si="3"/>
        <v>0</v>
      </c>
      <c r="N18" s="12"/>
      <c r="O18" s="12">
        <f t="shared" si="4"/>
        <v>0</v>
      </c>
      <c r="P18" s="6"/>
      <c r="Q18" s="334">
        <f t="shared" si="5"/>
        <v>0</v>
      </c>
      <c r="R18" s="97"/>
      <c r="S18" s="18"/>
    </row>
    <row r="19" spans="1:22" ht="15" x14ac:dyDescent="0.25">
      <c r="A19" s="16" t="s">
        <v>178</v>
      </c>
      <c r="C19" s="12">
        <f>'Exh C actual base'!AE126</f>
        <v>0</v>
      </c>
      <c r="E19" s="164">
        <f t="shared" si="0"/>
        <v>0</v>
      </c>
      <c r="F19" s="17"/>
      <c r="G19" s="12">
        <f t="shared" si="2"/>
        <v>0</v>
      </c>
      <c r="I19" s="12">
        <f t="shared" si="1"/>
        <v>0</v>
      </c>
      <c r="J19" s="17"/>
      <c r="K19" s="12">
        <f>'Exh C-1 IndirectCostCollection'!L19</f>
        <v>0</v>
      </c>
      <c r="M19" s="12">
        <f>IF(K19&lt;G19,IF(I19&gt;=G19,IF(I19&gt;K19,G19-K19,0),IF(I19&gt;K19,I19-K19,0)),0)</f>
        <v>0</v>
      </c>
      <c r="N19" s="12"/>
      <c r="O19" s="12">
        <f>IF(K19&gt;G19,IF(I19&lt;=G19,IF(I19&lt;K19,K19-G19,0),IF(I19&lt;K19,K19-I19,0)),0)</f>
        <v>0</v>
      </c>
      <c r="P19" s="6"/>
      <c r="Q19" s="334">
        <f>IF(K19&gt;=G19,G19-K19,IF(I19&gt;=K19,IF(I19&lt;=G19,G19-I19,0),IF(I19&lt;=G19,G19-K19,0)))+O19</f>
        <v>0</v>
      </c>
      <c r="R19" s="97"/>
      <c r="S19" s="18"/>
    </row>
    <row r="20" spans="1:22" ht="15" x14ac:dyDescent="0.25">
      <c r="A20" s="16" t="s">
        <v>17</v>
      </c>
      <c r="C20" s="12">
        <f>'Exh C actual base'!AE134</f>
        <v>0</v>
      </c>
      <c r="E20" s="164">
        <f t="shared" si="0"/>
        <v>0</v>
      </c>
      <c r="F20" s="17"/>
      <c r="G20" s="12">
        <f t="shared" si="2"/>
        <v>0</v>
      </c>
      <c r="I20" s="12">
        <f t="shared" ref="I20:I25" si="10">ROUND(C20*$I$6,0)</f>
        <v>0</v>
      </c>
      <c r="J20" s="17"/>
      <c r="K20" s="12">
        <f>'Exh C-1 IndirectCostCollection'!L20</f>
        <v>0</v>
      </c>
      <c r="M20" s="12">
        <f t="shared" si="3"/>
        <v>0</v>
      </c>
      <c r="N20" s="12"/>
      <c r="O20" s="12">
        <f t="shared" si="4"/>
        <v>0</v>
      </c>
      <c r="P20" s="6"/>
      <c r="Q20" s="334">
        <f t="shared" si="5"/>
        <v>0</v>
      </c>
      <c r="R20" s="97"/>
      <c r="S20" s="18"/>
    </row>
    <row r="21" spans="1:22" ht="15" x14ac:dyDescent="0.25">
      <c r="A21" s="16" t="s">
        <v>196</v>
      </c>
      <c r="C21" s="12">
        <f>'Exh C actual base'!AE142</f>
        <v>0</v>
      </c>
      <c r="E21" s="164">
        <f t="shared" si="0"/>
        <v>0</v>
      </c>
      <c r="F21" s="17"/>
      <c r="G21" s="12">
        <f t="shared" si="2"/>
        <v>0</v>
      </c>
      <c r="I21" s="12">
        <f t="shared" si="10"/>
        <v>0</v>
      </c>
      <c r="J21" s="17"/>
      <c r="K21" s="12">
        <f>'Exh C-1 IndirectCostCollection'!L21</f>
        <v>0</v>
      </c>
      <c r="M21" s="12">
        <f t="shared" si="3"/>
        <v>0</v>
      </c>
      <c r="N21" s="12"/>
      <c r="O21" s="12">
        <f t="shared" si="4"/>
        <v>0</v>
      </c>
      <c r="P21" s="6"/>
      <c r="Q21" s="334">
        <f t="shared" si="5"/>
        <v>0</v>
      </c>
      <c r="R21" s="97"/>
      <c r="S21" s="18"/>
    </row>
    <row r="22" spans="1:22" ht="15" x14ac:dyDescent="0.25">
      <c r="A22" s="16" t="s">
        <v>21</v>
      </c>
      <c r="C22" s="12">
        <f>'Exh C actual base'!AE150</f>
        <v>0</v>
      </c>
      <c r="E22" s="164">
        <f t="shared" si="0"/>
        <v>0</v>
      </c>
      <c r="F22" s="17"/>
      <c r="G22" s="12">
        <f t="shared" si="2"/>
        <v>0</v>
      </c>
      <c r="I22" s="12">
        <f t="shared" si="10"/>
        <v>0</v>
      </c>
      <c r="J22" s="17"/>
      <c r="K22" s="12">
        <f>'Exh C-1 IndirectCostCollection'!L22</f>
        <v>0</v>
      </c>
      <c r="M22" s="12">
        <f t="shared" si="3"/>
        <v>0</v>
      </c>
      <c r="N22" s="12"/>
      <c r="O22" s="12">
        <f t="shared" si="4"/>
        <v>0</v>
      </c>
      <c r="P22" s="6"/>
      <c r="Q22" s="334">
        <f t="shared" si="5"/>
        <v>0</v>
      </c>
      <c r="R22" s="97"/>
      <c r="S22" s="18"/>
    </row>
    <row r="23" spans="1:22" ht="15" x14ac:dyDescent="0.25">
      <c r="A23" s="16" t="s">
        <v>179</v>
      </c>
      <c r="C23" s="12">
        <f>'Exh C actual base'!AE158</f>
        <v>0</v>
      </c>
      <c r="E23" s="164">
        <f t="shared" si="0"/>
        <v>0</v>
      </c>
      <c r="F23" s="17"/>
      <c r="G23" s="12">
        <f t="shared" si="2"/>
        <v>0</v>
      </c>
      <c r="I23" s="12">
        <f t="shared" si="10"/>
        <v>0</v>
      </c>
      <c r="J23" s="17"/>
      <c r="K23" s="12">
        <f>'Exh C-1 IndirectCostCollection'!L23</f>
        <v>0</v>
      </c>
      <c r="M23" s="12">
        <f t="shared" si="3"/>
        <v>0</v>
      </c>
      <c r="N23" s="12"/>
      <c r="O23" s="12">
        <f t="shared" si="4"/>
        <v>0</v>
      </c>
      <c r="P23" s="6"/>
      <c r="Q23" s="334">
        <f t="shared" si="5"/>
        <v>0</v>
      </c>
      <c r="R23" s="97"/>
      <c r="S23" s="18"/>
    </row>
    <row r="24" spans="1:22" ht="15" x14ac:dyDescent="0.25">
      <c r="A24" s="16" t="s">
        <v>180</v>
      </c>
      <c r="C24" s="12">
        <f>'Exh C actual base'!AE166</f>
        <v>0</v>
      </c>
      <c r="E24" s="164">
        <f t="shared" si="0"/>
        <v>0</v>
      </c>
      <c r="F24" s="17"/>
      <c r="G24" s="12">
        <f t="shared" si="2"/>
        <v>0</v>
      </c>
      <c r="I24" s="12">
        <f t="shared" si="10"/>
        <v>0</v>
      </c>
      <c r="J24" s="17"/>
      <c r="K24" s="12">
        <f>'Exh C-1 IndirectCostCollection'!L24</f>
        <v>0</v>
      </c>
      <c r="M24" s="12">
        <f t="shared" si="3"/>
        <v>0</v>
      </c>
      <c r="N24" s="12"/>
      <c r="O24" s="12">
        <f t="shared" si="4"/>
        <v>0</v>
      </c>
      <c r="P24" s="6"/>
      <c r="Q24" s="334">
        <f t="shared" si="5"/>
        <v>0</v>
      </c>
      <c r="R24" s="97"/>
      <c r="S24" s="18"/>
    </row>
    <row r="25" spans="1:22" ht="15" x14ac:dyDescent="0.25">
      <c r="A25" s="16" t="s">
        <v>340</v>
      </c>
      <c r="C25" s="12">
        <f>'Exh C actual base'!AE179</f>
        <v>0</v>
      </c>
      <c r="E25" s="164">
        <f t="shared" si="0"/>
        <v>0</v>
      </c>
      <c r="F25" s="17"/>
      <c r="G25" s="12">
        <f t="shared" si="2"/>
        <v>0</v>
      </c>
      <c r="I25" s="12">
        <f t="shared" si="10"/>
        <v>0</v>
      </c>
      <c r="J25" s="17"/>
      <c r="K25" s="12">
        <f>'Exh C-1 IndirectCostCollection'!L25</f>
        <v>0</v>
      </c>
      <c r="M25" s="12">
        <f t="shared" si="3"/>
        <v>0</v>
      </c>
      <c r="N25" s="12"/>
      <c r="O25" s="12">
        <f t="shared" si="4"/>
        <v>0</v>
      </c>
      <c r="P25" s="6"/>
      <c r="Q25" s="334">
        <f t="shared" si="5"/>
        <v>0</v>
      </c>
      <c r="R25" s="97"/>
      <c r="S25" s="18"/>
    </row>
    <row r="26" spans="1:22" x14ac:dyDescent="0.2">
      <c r="A26" s="16" t="s">
        <v>12</v>
      </c>
      <c r="C26" s="12">
        <f>'Exh C actual base'!AE57</f>
        <v>0</v>
      </c>
      <c r="D26" s="25"/>
      <c r="E26" s="164">
        <f t="shared" si="0"/>
        <v>0</v>
      </c>
      <c r="F26" s="122"/>
      <c r="G26" s="12">
        <f t="shared" si="2"/>
        <v>0</v>
      </c>
      <c r="H26" s="25"/>
      <c r="I26" s="12">
        <f>ROUND(C26*$I$6,0)</f>
        <v>0</v>
      </c>
      <c r="K26" s="12">
        <f>'Exh C-1 IndirectCostCollection'!L26</f>
        <v>0</v>
      </c>
      <c r="M26" s="12" t="s">
        <v>186</v>
      </c>
      <c r="N26" s="12"/>
      <c r="O26" s="12"/>
      <c r="P26" s="6"/>
      <c r="Q26" s="334" t="s">
        <v>186</v>
      </c>
      <c r="R26" s="165" t="s">
        <v>24</v>
      </c>
      <c r="S26" s="18"/>
      <c r="T26" s="25"/>
      <c r="U26" s="25"/>
      <c r="V26" s="25"/>
    </row>
    <row r="27" spans="1:22" x14ac:dyDescent="0.2">
      <c r="A27" s="16" t="s">
        <v>23</v>
      </c>
      <c r="C27" s="12">
        <f>'Exh C actual base'!AE196</f>
        <v>0</v>
      </c>
      <c r="E27" s="164">
        <f t="shared" si="0"/>
        <v>0</v>
      </c>
      <c r="F27" s="17"/>
      <c r="G27" s="12">
        <f t="shared" si="2"/>
        <v>0</v>
      </c>
      <c r="I27" s="12">
        <f>ROUND(C27*$I$6,0)</f>
        <v>0</v>
      </c>
      <c r="M27" s="18"/>
      <c r="N27" s="18"/>
      <c r="O27" s="18"/>
      <c r="Q27" s="335"/>
      <c r="R27" s="166" t="s">
        <v>26</v>
      </c>
      <c r="S27" s="18"/>
    </row>
    <row r="28" spans="1:22" ht="15" x14ac:dyDescent="0.25">
      <c r="C28" s="167"/>
      <c r="E28" s="168"/>
      <c r="F28" s="17"/>
      <c r="G28" s="167"/>
      <c r="I28" s="167"/>
      <c r="J28" s="17"/>
      <c r="K28" s="167"/>
      <c r="M28" s="167"/>
      <c r="N28" s="167"/>
      <c r="O28" s="167"/>
      <c r="Q28" s="167"/>
      <c r="R28" s="97"/>
      <c r="S28" s="18"/>
    </row>
    <row r="29" spans="1:22" ht="15.75" thickBot="1" x14ac:dyDescent="0.3">
      <c r="A29" s="16" t="s">
        <v>25</v>
      </c>
      <c r="C29" s="15">
        <f>SUM(C8:C28)</f>
        <v>1</v>
      </c>
      <c r="E29" s="169">
        <f>ROUND(SUM(E8:E28),3)</f>
        <v>1</v>
      </c>
      <c r="F29" s="17"/>
      <c r="G29" s="15">
        <f>G36</f>
        <v>0</v>
      </c>
      <c r="H29" s="17"/>
      <c r="I29" s="15">
        <f>SUM(I8:I28)</f>
        <v>0</v>
      </c>
      <c r="J29" s="17"/>
      <c r="K29" s="15">
        <f>SUM(K8:K28)</f>
        <v>0</v>
      </c>
      <c r="L29" s="17"/>
      <c r="M29" s="15">
        <f>SUM(M8:M28)</f>
        <v>0</v>
      </c>
      <c r="N29" s="15"/>
      <c r="O29" s="15">
        <f>SUM(O8:O25)</f>
        <v>0</v>
      </c>
      <c r="P29" s="20"/>
      <c r="Q29" s="333">
        <f>SUM(Q8:Q28)</f>
        <v>0</v>
      </c>
      <c r="R29" s="97"/>
      <c r="S29" s="18"/>
    </row>
    <row r="30" spans="1:22" ht="15.75" thickTop="1" x14ac:dyDescent="0.25">
      <c r="C30" s="20">
        <f>'Exh C actual base'!AE198</f>
        <v>1</v>
      </c>
      <c r="E30" s="182"/>
      <c r="F30" s="17"/>
      <c r="G30" s="20"/>
      <c r="H30" s="17"/>
      <c r="I30" s="20"/>
      <c r="J30" s="17"/>
      <c r="K30" s="20">
        <f>'Exh C-1 IndirectCostCollection'!L29</f>
        <v>0</v>
      </c>
      <c r="L30" s="17"/>
      <c r="M30" s="20"/>
      <c r="N30" s="20"/>
      <c r="O30" s="20"/>
      <c r="P30" s="20"/>
      <c r="Q30" s="20"/>
      <c r="R30" s="97"/>
      <c r="S30" s="18"/>
    </row>
    <row r="31" spans="1:22" ht="15" x14ac:dyDescent="0.25">
      <c r="A31" s="170"/>
      <c r="B31" s="170"/>
      <c r="C31" s="171" t="s">
        <v>311</v>
      </c>
      <c r="D31" s="171"/>
      <c r="E31" s="172"/>
      <c r="F31" s="171"/>
      <c r="G31" s="172"/>
      <c r="H31" s="172"/>
      <c r="I31" s="172"/>
      <c r="J31" s="172"/>
      <c r="K31" s="171" t="s">
        <v>312</v>
      </c>
      <c r="L31" s="172"/>
      <c r="M31" s="261"/>
      <c r="N31" s="174"/>
      <c r="O31" s="173"/>
      <c r="P31" s="88"/>
      <c r="Q31" s="175" t="s">
        <v>254</v>
      </c>
      <c r="R31" s="97"/>
      <c r="S31" s="18"/>
    </row>
    <row r="32" spans="1:22" ht="15" x14ac:dyDescent="0.25">
      <c r="A32" s="170"/>
      <c r="B32" s="170"/>
      <c r="D32" s="171"/>
      <c r="E32" s="171"/>
      <c r="F32" s="171"/>
      <c r="G32" s="171"/>
      <c r="H32" s="172"/>
      <c r="I32" s="172"/>
      <c r="J32" s="172"/>
      <c r="K32" s="331" t="s">
        <v>27</v>
      </c>
      <c r="L32" s="172"/>
      <c r="M32" s="172"/>
      <c r="N32" s="171"/>
      <c r="O32" s="171"/>
      <c r="P32" s="88"/>
      <c r="Q32" s="170"/>
      <c r="R32" s="97"/>
      <c r="S32" s="18"/>
    </row>
    <row r="33" spans="1:19" ht="15" x14ac:dyDescent="0.25">
      <c r="A33" s="170" t="s">
        <v>309</v>
      </c>
      <c r="B33" s="170"/>
      <c r="C33" s="170" t="str">
        <f>'start here-do not delete'!D30</f>
        <v>FY 2022</v>
      </c>
      <c r="D33" s="170"/>
      <c r="E33" s="170" t="s">
        <v>108</v>
      </c>
      <c r="F33" s="176"/>
      <c r="G33" s="337">
        <f>'Exh E-1 actual pool'!N66</f>
        <v>0</v>
      </c>
      <c r="H33" s="170"/>
      <c r="I33" s="170"/>
      <c r="J33" s="176"/>
      <c r="K33" s="171"/>
      <c r="L33" s="170"/>
      <c r="M33" s="171"/>
      <c r="N33" s="171"/>
      <c r="O33" s="171"/>
      <c r="P33" s="88"/>
      <c r="Q33" s="62"/>
      <c r="R33" s="97"/>
      <c r="S33" s="18"/>
    </row>
    <row r="34" spans="1:19" ht="15" x14ac:dyDescent="0.25">
      <c r="A34" s="170" t="s">
        <v>361</v>
      </c>
      <c r="B34" s="170"/>
      <c r="C34" s="170" t="s">
        <v>451</v>
      </c>
      <c r="D34" s="170"/>
      <c r="E34" s="170" t="s">
        <v>9</v>
      </c>
      <c r="F34" s="176"/>
      <c r="G34" s="336">
        <v>0</v>
      </c>
      <c r="H34" s="283" t="s">
        <v>13</v>
      </c>
      <c r="I34" s="170"/>
      <c r="J34" s="176"/>
      <c r="K34" s="171"/>
      <c r="L34" s="170"/>
      <c r="M34" s="171"/>
      <c r="N34" s="171"/>
      <c r="O34" s="171"/>
      <c r="P34" s="88"/>
      <c r="Q34" s="62"/>
      <c r="R34" s="97"/>
      <c r="S34" s="18"/>
    </row>
    <row r="35" spans="1:19" ht="15" x14ac:dyDescent="0.25">
      <c r="A35" s="170"/>
      <c r="B35" s="170"/>
      <c r="C35" s="170"/>
      <c r="D35" s="170"/>
      <c r="E35" s="170"/>
      <c r="F35" s="176"/>
      <c r="G35" s="61"/>
      <c r="H35" s="170"/>
      <c r="I35" s="170"/>
      <c r="J35" s="176"/>
      <c r="K35" s="171"/>
      <c r="L35" s="170"/>
      <c r="M35" s="171"/>
      <c r="N35" s="171"/>
      <c r="O35" s="171"/>
      <c r="P35" s="88"/>
      <c r="Q35" s="62"/>
      <c r="R35" s="97"/>
      <c r="S35" s="18"/>
    </row>
    <row r="36" spans="1:19" ht="15.75" thickBot="1" x14ac:dyDescent="0.3">
      <c r="A36" s="170"/>
      <c r="B36" s="170"/>
      <c r="C36" s="170"/>
      <c r="D36" s="170"/>
      <c r="E36" s="170"/>
      <c r="F36" s="176"/>
      <c r="G36" s="338">
        <f>SUM(G33:G35)</f>
        <v>0</v>
      </c>
      <c r="H36" s="170"/>
      <c r="I36" s="170"/>
      <c r="J36" s="176"/>
      <c r="K36" s="171"/>
      <c r="L36" s="170"/>
      <c r="M36" s="171"/>
      <c r="N36" s="171"/>
      <c r="O36" s="171"/>
      <c r="P36" s="88"/>
      <c r="Q36" s="62"/>
      <c r="R36" s="97"/>
      <c r="S36" s="18"/>
    </row>
    <row r="37" spans="1:19" ht="15.75" thickTop="1" x14ac:dyDescent="0.25">
      <c r="A37" s="170"/>
      <c r="B37" s="170"/>
      <c r="C37" s="170"/>
      <c r="D37" s="170"/>
      <c r="H37" s="170"/>
      <c r="I37" s="170"/>
      <c r="J37" s="176"/>
      <c r="K37" s="171"/>
      <c r="L37" s="170"/>
      <c r="M37" s="171"/>
      <c r="N37" s="171"/>
      <c r="O37" s="171"/>
      <c r="P37" s="88"/>
      <c r="Q37" s="62"/>
      <c r="R37" s="97"/>
      <c r="S37" s="18"/>
    </row>
    <row r="38" spans="1:19" s="97" customFormat="1" ht="15" x14ac:dyDescent="0.25">
      <c r="A38" s="365" t="s">
        <v>78</v>
      </c>
      <c r="B38" s="365"/>
      <c r="C38" s="170"/>
      <c r="D38" s="170"/>
      <c r="E38" s="170"/>
      <c r="F38" s="170"/>
      <c r="G38" s="170"/>
      <c r="H38" s="170"/>
      <c r="I38" s="170"/>
      <c r="J38" s="170"/>
      <c r="K38" s="170"/>
      <c r="L38" s="170"/>
      <c r="M38" s="170"/>
      <c r="N38" s="170"/>
      <c r="O38" s="170"/>
      <c r="P38" s="170"/>
      <c r="Q38" s="170"/>
    </row>
    <row r="39" spans="1:19" x14ac:dyDescent="0.2">
      <c r="A39" s="16" t="s">
        <v>450</v>
      </c>
      <c r="F39" s="17"/>
      <c r="G39" s="271"/>
      <c r="J39" s="17"/>
      <c r="K39" s="271"/>
      <c r="M39" s="271"/>
      <c r="N39" s="271"/>
      <c r="O39" s="271"/>
      <c r="P39" s="272"/>
      <c r="Q39" s="20"/>
      <c r="R39" s="18"/>
      <c r="S39" s="18"/>
    </row>
    <row r="40" spans="1:19" x14ac:dyDescent="0.2">
      <c r="F40" s="17"/>
      <c r="G40" s="271"/>
      <c r="J40" s="17"/>
      <c r="K40" s="271"/>
      <c r="M40" s="271"/>
      <c r="N40" s="271"/>
      <c r="O40" s="271"/>
      <c r="P40" s="272"/>
      <c r="Q40" s="20"/>
      <c r="R40" s="18"/>
      <c r="S40" s="18"/>
    </row>
    <row r="41" spans="1:19" ht="42.6" customHeight="1" x14ac:dyDescent="0.2">
      <c r="A41" s="367" t="s">
        <v>332</v>
      </c>
      <c r="B41" s="367"/>
      <c r="C41" s="367"/>
      <c r="D41" s="367"/>
      <c r="E41" s="367"/>
      <c r="F41" s="367"/>
      <c r="G41" s="367"/>
      <c r="H41" s="367"/>
      <c r="I41" s="367"/>
      <c r="J41" s="367"/>
      <c r="K41" s="367"/>
      <c r="L41" s="367"/>
      <c r="M41" s="367"/>
      <c r="N41" s="367"/>
      <c r="O41" s="367"/>
      <c r="P41" s="367"/>
      <c r="Q41" s="367"/>
      <c r="R41" s="18"/>
      <c r="S41" s="18"/>
    </row>
    <row r="42" spans="1:19" x14ac:dyDescent="0.2">
      <c r="A42" s="273"/>
      <c r="B42" s="273"/>
      <c r="C42" s="273"/>
      <c r="D42" s="273"/>
      <c r="E42" s="273"/>
      <c r="F42" s="273"/>
      <c r="G42" s="273"/>
      <c r="H42" s="273"/>
      <c r="I42" s="273"/>
      <c r="J42" s="273"/>
      <c r="K42" s="273"/>
      <c r="L42" s="273"/>
      <c r="M42" s="273"/>
      <c r="N42" s="273"/>
      <c r="O42" s="273"/>
      <c r="P42" s="273"/>
      <c r="Q42" s="273"/>
      <c r="R42" s="18"/>
      <c r="S42" s="18"/>
    </row>
    <row r="43" spans="1:19" x14ac:dyDescent="0.2">
      <c r="A43" s="366" t="s">
        <v>333</v>
      </c>
      <c r="B43" s="366"/>
      <c r="C43" s="366"/>
      <c r="D43" s="366"/>
      <c r="E43" s="366"/>
      <c r="F43" s="366"/>
      <c r="G43" s="366"/>
      <c r="H43" s="366"/>
      <c r="I43" s="366"/>
      <c r="J43" s="366"/>
      <c r="K43" s="366"/>
      <c r="L43" s="366"/>
      <c r="M43" s="366"/>
      <c r="N43" s="366"/>
      <c r="O43" s="366"/>
      <c r="P43" s="366"/>
      <c r="Q43" s="366"/>
      <c r="R43" s="18"/>
      <c r="S43" s="18"/>
    </row>
    <row r="44" spans="1:19" x14ac:dyDescent="0.2">
      <c r="A44" s="274"/>
      <c r="B44" s="274"/>
      <c r="C44" s="274"/>
      <c r="D44" s="274"/>
      <c r="E44" s="274"/>
      <c r="F44" s="274"/>
      <c r="G44" s="274"/>
      <c r="H44" s="274"/>
      <c r="I44" s="274"/>
      <c r="J44" s="274"/>
      <c r="K44" s="274"/>
      <c r="L44" s="274"/>
      <c r="M44" s="274"/>
      <c r="N44" s="274"/>
      <c r="O44" s="274"/>
      <c r="P44" s="274"/>
      <c r="Q44" s="274"/>
      <c r="R44" s="18"/>
      <c r="S44" s="18"/>
    </row>
    <row r="45" spans="1:19" ht="41.25" customHeight="1" x14ac:dyDescent="0.2">
      <c r="A45" s="368" t="s">
        <v>449</v>
      </c>
      <c r="B45" s="368"/>
      <c r="C45" s="368"/>
      <c r="D45" s="368"/>
      <c r="E45" s="368"/>
      <c r="F45" s="368"/>
      <c r="G45" s="368"/>
      <c r="H45" s="368"/>
      <c r="I45" s="368"/>
      <c r="J45" s="368"/>
      <c r="K45" s="368"/>
      <c r="L45" s="368"/>
      <c r="M45" s="368"/>
      <c r="N45" s="368"/>
      <c r="O45" s="368"/>
      <c r="P45" s="368"/>
      <c r="Q45" s="368"/>
      <c r="R45" s="18"/>
      <c r="S45" s="18"/>
    </row>
    <row r="46" spans="1:19" x14ac:dyDescent="0.2">
      <c r="A46" s="323"/>
      <c r="B46" s="323"/>
      <c r="C46" s="323"/>
      <c r="D46" s="323"/>
      <c r="E46" s="323"/>
      <c r="F46" s="323"/>
      <c r="G46" s="323"/>
      <c r="H46" s="323"/>
      <c r="I46" s="323"/>
      <c r="J46" s="323"/>
      <c r="K46" s="323"/>
      <c r="L46" s="323"/>
      <c r="M46" s="323"/>
      <c r="N46" s="323"/>
      <c r="O46" s="323"/>
      <c r="P46" s="323"/>
      <c r="Q46" s="323"/>
      <c r="R46" s="18"/>
      <c r="S46" s="18"/>
    </row>
    <row r="47" spans="1:19" x14ac:dyDescent="0.2">
      <c r="A47" s="16" t="s">
        <v>322</v>
      </c>
      <c r="B47" s="270"/>
      <c r="C47" s="270"/>
      <c r="D47" s="270"/>
      <c r="E47" s="270"/>
      <c r="F47" s="270"/>
      <c r="G47" s="270"/>
      <c r="H47" s="270"/>
      <c r="I47" s="270"/>
      <c r="J47" s="270"/>
      <c r="K47" s="270"/>
      <c r="L47" s="270"/>
      <c r="M47" s="270"/>
      <c r="N47" s="270"/>
      <c r="O47" s="270"/>
      <c r="P47" s="275"/>
    </row>
    <row r="48" spans="1:19" ht="12.75" customHeight="1" x14ac:dyDescent="0.2">
      <c r="C48" s="177"/>
      <c r="D48" s="177"/>
      <c r="E48" s="177"/>
      <c r="F48" s="177"/>
      <c r="G48" s="177"/>
      <c r="H48" s="177"/>
      <c r="I48" s="177"/>
      <c r="J48" s="177"/>
    </row>
  </sheetData>
  <mergeCells count="4">
    <mergeCell ref="A38:B38"/>
    <mergeCell ref="A43:Q43"/>
    <mergeCell ref="A41:Q41"/>
    <mergeCell ref="A45:Q45"/>
  </mergeCells>
  <phoneticPr fontId="7" type="noConversion"/>
  <printOptions headings="1"/>
  <pageMargins left="0.5" right="0.5" top="1.06" bottom="0.5" header="0.5" footer="0.25"/>
  <pageSetup scale="78" orientation="portrait" r:id="rId1"/>
  <headerFooter alignWithMargins="0">
    <oddFooter>&amp;L&amp;F&amp;C&amp;A&amp;RUpdated: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4"/>
  <sheetViews>
    <sheetView workbookViewId="0">
      <pane ySplit="4" topLeftCell="A5" activePane="bottomLeft" state="frozen"/>
      <selection pane="bottomLeft" activeCell="E7" sqref="E7"/>
    </sheetView>
  </sheetViews>
  <sheetFormatPr defaultColWidth="9.140625" defaultRowHeight="12.75" x14ac:dyDescent="0.2"/>
  <cols>
    <col min="1" max="1" width="12.28515625" style="12" customWidth="1"/>
    <col min="2" max="2" width="19.7109375" style="12" customWidth="1"/>
    <col min="3" max="3" width="14.5703125" style="12" customWidth="1"/>
    <col min="4" max="4" width="39.42578125" style="12" customWidth="1"/>
    <col min="5" max="5" width="14.85546875" style="12" customWidth="1"/>
    <col min="6" max="6" width="19.7109375" style="12" customWidth="1"/>
    <col min="7" max="16384" width="9.140625" style="12"/>
  </cols>
  <sheetData>
    <row r="1" spans="1:6" ht="18.75" x14ac:dyDescent="0.3">
      <c r="A1" s="100" t="str">
        <f>Entity</f>
        <v>Name of Tribe</v>
      </c>
      <c r="B1" s="100"/>
      <c r="E1" s="178" t="s">
        <v>452</v>
      </c>
    </row>
    <row r="3" spans="1:6" ht="19.5" thickBot="1" x14ac:dyDescent="0.35">
      <c r="A3" s="298" t="str">
        <f>'start here-do not delete'!D31</f>
        <v>FY 2024</v>
      </c>
      <c r="B3" s="298" t="s">
        <v>402</v>
      </c>
      <c r="C3" s="152"/>
      <c r="D3" s="152"/>
      <c r="E3" s="152"/>
    </row>
    <row r="4" spans="1:6" ht="15.75" x14ac:dyDescent="0.25">
      <c r="A4" s="179"/>
      <c r="B4" s="179"/>
      <c r="C4" s="6"/>
      <c r="D4" s="6"/>
    </row>
    <row r="5" spans="1:6" ht="15" x14ac:dyDescent="0.25">
      <c r="A5" s="2"/>
      <c r="B5" s="2"/>
      <c r="C5" s="2"/>
      <c r="D5" s="2"/>
      <c r="F5" s="2"/>
    </row>
    <row r="6" spans="1:6" ht="15" x14ac:dyDescent="0.25">
      <c r="A6" s="2"/>
      <c r="B6" s="2"/>
      <c r="C6" s="44"/>
      <c r="D6" s="61"/>
      <c r="F6" s="2"/>
    </row>
    <row r="7" spans="1:6" ht="15" x14ac:dyDescent="0.25">
      <c r="A7" s="2"/>
      <c r="B7" s="2"/>
      <c r="C7" s="44" t="str">
        <f>'start here-do not delete'!D30</f>
        <v>FY 2022</v>
      </c>
      <c r="D7" s="61"/>
      <c r="E7" s="44" t="str">
        <f>+A3</f>
        <v>FY 2024</v>
      </c>
      <c r="F7" s="2"/>
    </row>
    <row r="8" spans="1:6" ht="15.75" thickBot="1" x14ac:dyDescent="0.3">
      <c r="A8" s="2"/>
      <c r="B8" s="2"/>
      <c r="C8" s="46" t="s">
        <v>109</v>
      </c>
      <c r="D8" s="61"/>
      <c r="E8" s="46" t="s">
        <v>137</v>
      </c>
      <c r="F8" s="2"/>
    </row>
    <row r="9" spans="1:6" ht="15" x14ac:dyDescent="0.25">
      <c r="A9" s="2"/>
      <c r="B9" s="2"/>
      <c r="C9" s="54"/>
      <c r="D9" s="48"/>
      <c r="E9" s="54"/>
      <c r="F9" s="2"/>
    </row>
    <row r="10" spans="1:6" ht="15" x14ac:dyDescent="0.25">
      <c r="A10" s="2"/>
      <c r="B10" s="2"/>
      <c r="C10" s="2"/>
      <c r="D10" s="61"/>
      <c r="E10" s="2"/>
      <c r="F10" s="2"/>
    </row>
    <row r="11" spans="1:6" ht="15" x14ac:dyDescent="0.25">
      <c r="A11" s="2" t="s">
        <v>141</v>
      </c>
      <c r="B11" s="2"/>
      <c r="C11" s="337">
        <f>'Exh E-1 actual pool'!N66</f>
        <v>0</v>
      </c>
      <c r="D11" s="2" t="s">
        <v>309</v>
      </c>
      <c r="E11" s="340">
        <f>'Exh E-2 proposed pool'!N66</f>
        <v>0</v>
      </c>
      <c r="F11" s="2" t="s">
        <v>310</v>
      </c>
    </row>
    <row r="12" spans="1:6" ht="15" x14ac:dyDescent="0.25">
      <c r="A12" s="2" t="s">
        <v>451</v>
      </c>
      <c r="B12" s="2" t="s">
        <v>9</v>
      </c>
      <c r="C12" s="336">
        <f>'Exh B Carryforward'!G34</f>
        <v>0</v>
      </c>
      <c r="D12" s="38" t="s">
        <v>326</v>
      </c>
      <c r="E12" s="61" t="s">
        <v>250</v>
      </c>
      <c r="F12" s="2"/>
    </row>
    <row r="13" spans="1:6" ht="15" x14ac:dyDescent="0.25">
      <c r="A13" s="2" t="str">
        <f>'start here-do not delete'!D30</f>
        <v>FY 2022</v>
      </c>
      <c r="B13" s="2" t="s">
        <v>9</v>
      </c>
      <c r="C13" s="48" t="s">
        <v>250</v>
      </c>
      <c r="D13" s="38"/>
      <c r="E13" s="339">
        <f>'Exh B Carryforward'!Q29</f>
        <v>0</v>
      </c>
      <c r="F13" s="2" t="s">
        <v>313</v>
      </c>
    </row>
    <row r="14" spans="1:6" ht="15" x14ac:dyDescent="0.25">
      <c r="A14" s="2"/>
      <c r="B14" s="2"/>
      <c r="C14" s="48"/>
      <c r="D14" s="38"/>
      <c r="E14" s="2"/>
      <c r="F14" s="2"/>
    </row>
    <row r="15" spans="1:6" ht="15.75" thickBot="1" x14ac:dyDescent="0.3">
      <c r="A15" s="2" t="s">
        <v>142</v>
      </c>
      <c r="B15" s="2"/>
      <c r="C15" s="338">
        <f>SUM(C11:C12)</f>
        <v>0</v>
      </c>
      <c r="D15" s="2"/>
      <c r="E15" s="341">
        <f>SUM(E11+E13)</f>
        <v>0</v>
      </c>
      <c r="F15" s="2"/>
    </row>
    <row r="16" spans="1:6" ht="15.75" thickTop="1" x14ac:dyDescent="0.25">
      <c r="A16" s="2"/>
      <c r="B16" s="2"/>
      <c r="C16" s="2"/>
      <c r="D16" s="2"/>
      <c r="E16" s="2"/>
      <c r="F16" s="2"/>
    </row>
    <row r="17" spans="1:6" ht="15" x14ac:dyDescent="0.25">
      <c r="A17" s="2"/>
      <c r="B17" s="2"/>
      <c r="C17" s="2"/>
      <c r="D17" s="2"/>
      <c r="E17" s="2"/>
      <c r="F17" s="2"/>
    </row>
    <row r="18" spans="1:6" ht="15.75" thickBot="1" x14ac:dyDescent="0.3">
      <c r="A18" s="2" t="s">
        <v>143</v>
      </c>
      <c r="B18" s="2"/>
      <c r="C18" s="342">
        <f>'Exh C actual base'!AE198</f>
        <v>1</v>
      </c>
      <c r="D18" s="2" t="s">
        <v>311</v>
      </c>
      <c r="E18" s="342">
        <f>'Exh D proposed base'!W196</f>
        <v>1</v>
      </c>
      <c r="F18" s="2" t="s">
        <v>315</v>
      </c>
    </row>
    <row r="19" spans="1:6" ht="15.75" thickTop="1" x14ac:dyDescent="0.25">
      <c r="A19" s="2"/>
      <c r="B19" s="2"/>
      <c r="C19" s="2"/>
      <c r="D19" s="2"/>
      <c r="E19" s="38"/>
      <c r="F19" s="2"/>
    </row>
    <row r="20" spans="1:6" ht="15.75" thickBot="1" x14ac:dyDescent="0.3">
      <c r="A20" s="2" t="s">
        <v>162</v>
      </c>
      <c r="B20" s="2"/>
      <c r="C20" s="181">
        <f>ROUND(C15/C18,4)</f>
        <v>0</v>
      </c>
      <c r="D20" s="61"/>
      <c r="E20" s="181">
        <f>ROUND(E15/E18,4)</f>
        <v>0</v>
      </c>
      <c r="F20" s="2" t="s">
        <v>398</v>
      </c>
    </row>
    <row r="21" spans="1:6" ht="15.75" thickTop="1" x14ac:dyDescent="0.25">
      <c r="A21" s="2"/>
      <c r="B21" s="2"/>
      <c r="C21" s="2"/>
      <c r="D21" s="61"/>
      <c r="E21" s="2"/>
      <c r="F21" s="2"/>
    </row>
    <row r="22" spans="1:6" ht="15" x14ac:dyDescent="0.25">
      <c r="A22" s="180"/>
      <c r="B22" s="2"/>
      <c r="C22" s="2"/>
      <c r="D22" s="2"/>
      <c r="E22" s="2"/>
      <c r="F22" s="2"/>
    </row>
    <row r="32" spans="1:6" x14ac:dyDescent="0.2">
      <c r="E32" s="6"/>
    </row>
    <row r="34" spans="5:5" x14ac:dyDescent="0.2">
      <c r="E34" s="6"/>
    </row>
  </sheetData>
  <protectedRanges>
    <protectedRange sqref="C12" name="Range1"/>
  </protectedRanges>
  <customSheetViews>
    <customSheetView guid="{96FAF5F8-BD57-4EDE-AC8B-7E6854529246}" fitToPage="1" showRuler="0">
      <selection activeCell="J11" sqref="J11"/>
      <pageMargins left="0.75" right="0.75" top="1" bottom="1" header="0.5" footer="0.5"/>
      <pageSetup orientation="portrait" r:id="rId1"/>
      <headerFooter alignWithMargins="0">
        <oddFooter>&amp;LSchedule A-2&amp;C&amp;A&amp;RUpdated: &amp;D</oddFooter>
      </headerFooter>
    </customSheetView>
    <customSheetView guid="{EC77BDF0-E4AB-4C37-A286-B132C795CB0B}" fitToPage="1" showRuler="0">
      <selection activeCell="J11" sqref="J11"/>
      <pageMargins left="0.75" right="0.75" top="1" bottom="1" header="0.5" footer="0.5"/>
      <pageSetup orientation="portrait" r:id="rId2"/>
      <headerFooter alignWithMargins="0">
        <oddFooter>&amp;LSchedule A-2&amp;C&amp;A&amp;RUpdated: &amp;D</oddFooter>
      </headerFooter>
    </customSheetView>
    <customSheetView guid="{55322F06-EF2B-4EBF-91FC-6C830D0D22C9}" fitToPage="1" showRuler="0">
      <selection activeCell="J11" sqref="J11"/>
      <pageMargins left="0.75" right="0.75" top="1" bottom="1" header="0.5" footer="0.5"/>
      <pageSetup orientation="portrait" r:id="rId3"/>
      <headerFooter alignWithMargins="0">
        <oddFooter>&amp;LSchedule A-2&amp;C&amp;A&amp;RUpdated: &amp;D</oddFooter>
      </headerFooter>
    </customSheetView>
  </customSheetViews>
  <phoneticPr fontId="7" type="noConversion"/>
  <printOptions headings="1"/>
  <pageMargins left="0.5" right="0.5" top="1" bottom="1" header="0.5" footer="0.5"/>
  <pageSetup scale="79" orientation="portrait" r:id="rId4"/>
  <headerFooter alignWithMargins="0">
    <oddFooter>&amp;L&amp;F&amp;C&amp;A&amp;RUpdated: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39"/>
  <sheetViews>
    <sheetView zoomScaleNormal="100" workbookViewId="0">
      <pane ySplit="4" topLeftCell="A5" activePane="bottomLeft" state="frozen"/>
      <selection pane="bottomLeft" activeCell="F10" sqref="F10"/>
    </sheetView>
  </sheetViews>
  <sheetFormatPr defaultColWidth="9.140625" defaultRowHeight="12.75" x14ac:dyDescent="0.2"/>
  <cols>
    <col min="1" max="1" width="12" style="12" customWidth="1"/>
    <col min="2" max="2" width="23.7109375" style="12" customWidth="1"/>
    <col min="3" max="3" width="15.42578125" style="12" customWidth="1"/>
    <col min="4" max="4" width="29.7109375" style="27" customWidth="1"/>
    <col min="5" max="5" width="2.28515625" style="12" customWidth="1"/>
    <col min="6" max="6" width="16.42578125" style="12" customWidth="1"/>
    <col min="7" max="16384" width="9.140625" style="12"/>
  </cols>
  <sheetData>
    <row r="1" spans="1:26" ht="18.75" x14ac:dyDescent="0.3">
      <c r="A1" s="100" t="str">
        <f>Entity</f>
        <v>Name of Tribe</v>
      </c>
      <c r="B1" s="100"/>
      <c r="F1" s="221" t="s">
        <v>146</v>
      </c>
    </row>
    <row r="3" spans="1:26" customFormat="1" ht="19.5" thickBot="1" x14ac:dyDescent="0.35">
      <c r="A3" s="343" t="str">
        <f>C10</f>
        <v>FY 2022</v>
      </c>
      <c r="B3" s="344" t="s">
        <v>453</v>
      </c>
      <c r="C3" s="344" t="str">
        <f>'start here-do not delete'!D31</f>
        <v>FY 2024</v>
      </c>
      <c r="D3" s="345" t="s">
        <v>454</v>
      </c>
      <c r="E3" s="346"/>
      <c r="F3" s="346"/>
      <c r="G3" s="347"/>
      <c r="H3" s="347"/>
      <c r="I3" s="347"/>
      <c r="J3" s="347"/>
      <c r="K3" s="347"/>
      <c r="L3" s="347"/>
      <c r="M3" s="347"/>
      <c r="N3" s="347"/>
      <c r="O3" s="347"/>
      <c r="P3" s="347"/>
      <c r="Q3" s="347"/>
      <c r="R3" s="347"/>
      <c r="S3" s="347"/>
      <c r="T3" s="347"/>
      <c r="U3" s="347"/>
      <c r="V3" s="347"/>
      <c r="W3" s="347"/>
      <c r="X3" s="347"/>
      <c r="Y3" s="347"/>
      <c r="Z3" s="347"/>
    </row>
    <row r="5" spans="1:26" ht="14.25" x14ac:dyDescent="0.2">
      <c r="A5" s="180" t="s">
        <v>397</v>
      </c>
      <c r="B5" s="180"/>
    </row>
    <row r="6" spans="1:26" ht="14.25" x14ac:dyDescent="0.2">
      <c r="A6" s="180"/>
      <c r="B6" s="180"/>
    </row>
    <row r="7" spans="1:26" ht="15" x14ac:dyDescent="0.25">
      <c r="A7" s="2"/>
      <c r="B7" s="2"/>
      <c r="C7" s="2"/>
      <c r="D7" s="49"/>
      <c r="E7" s="2"/>
      <c r="G7" s="2"/>
    </row>
    <row r="8" spans="1:26" ht="15" x14ac:dyDescent="0.25">
      <c r="A8" s="2"/>
      <c r="B8" s="2"/>
      <c r="C8" s="2"/>
      <c r="D8" s="49"/>
      <c r="E8" s="2"/>
      <c r="F8" s="44"/>
      <c r="G8" s="2"/>
    </row>
    <row r="9" spans="1:26" ht="15" x14ac:dyDescent="0.25">
      <c r="A9" s="2"/>
      <c r="B9" s="2"/>
      <c r="D9" s="50"/>
      <c r="E9" s="61"/>
      <c r="F9" s="66"/>
      <c r="G9" s="2"/>
    </row>
    <row r="10" spans="1:26" ht="15" x14ac:dyDescent="0.25">
      <c r="A10" s="2"/>
      <c r="B10" s="2"/>
      <c r="C10" s="44" t="str">
        <f>'start here-do not delete'!D30</f>
        <v>FY 2022</v>
      </c>
      <c r="D10" s="50"/>
      <c r="E10" s="61"/>
      <c r="F10" s="44" t="str">
        <f>C3</f>
        <v>FY 2024</v>
      </c>
      <c r="G10" s="2"/>
    </row>
    <row r="11" spans="1:26" ht="15.75" thickBot="1" x14ac:dyDescent="0.3">
      <c r="A11" s="2"/>
      <c r="B11" s="2"/>
      <c r="C11" s="46" t="s">
        <v>109</v>
      </c>
      <c r="D11" s="51"/>
      <c r="E11" s="61"/>
      <c r="F11" s="46" t="s">
        <v>137</v>
      </c>
      <c r="G11" s="2"/>
    </row>
    <row r="12" spans="1:26" ht="15" x14ac:dyDescent="0.25">
      <c r="A12" s="2"/>
      <c r="B12" s="2"/>
      <c r="C12" s="66"/>
      <c r="D12" s="49"/>
      <c r="E12" s="61"/>
      <c r="F12" s="2"/>
      <c r="G12" s="2"/>
    </row>
    <row r="13" spans="1:26" ht="15" x14ac:dyDescent="0.25">
      <c r="A13" s="2"/>
      <c r="B13" s="2"/>
      <c r="C13" s="66"/>
      <c r="D13" s="49"/>
      <c r="E13" s="61"/>
      <c r="F13" s="2"/>
      <c r="G13" s="2"/>
    </row>
    <row r="14" spans="1:26" ht="15" x14ac:dyDescent="0.25">
      <c r="A14" s="2" t="s">
        <v>141</v>
      </c>
      <c r="B14" s="2"/>
      <c r="C14" s="337">
        <f>'Exh E-1 actual pool'!N66</f>
        <v>0</v>
      </c>
      <c r="D14" s="49" t="s">
        <v>309</v>
      </c>
      <c r="E14" s="61"/>
      <c r="F14" s="340">
        <f>'Exh E-2 proposed pool'!N66</f>
        <v>0</v>
      </c>
      <c r="G14" s="2" t="s">
        <v>310</v>
      </c>
    </row>
    <row r="15" spans="1:26" ht="15" x14ac:dyDescent="0.25">
      <c r="A15" s="2" t="s">
        <v>395</v>
      </c>
      <c r="B15" s="2"/>
      <c r="C15" s="336"/>
      <c r="D15" s="49" t="s">
        <v>314</v>
      </c>
      <c r="E15" s="61"/>
      <c r="F15" s="2"/>
      <c r="G15" s="2" t="s">
        <v>396</v>
      </c>
    </row>
    <row r="16" spans="1:26" ht="15" x14ac:dyDescent="0.25">
      <c r="A16" s="2"/>
      <c r="B16" s="2"/>
      <c r="C16" s="184"/>
      <c r="D16" s="51"/>
      <c r="E16" s="61"/>
      <c r="F16" s="2"/>
      <c r="G16" s="2"/>
    </row>
    <row r="17" spans="1:7" ht="15.75" thickBot="1" x14ac:dyDescent="0.3">
      <c r="A17" s="2" t="s">
        <v>142</v>
      </c>
      <c r="B17" s="2"/>
      <c r="C17" s="341">
        <f>SUM(C14:C16)</f>
        <v>0</v>
      </c>
      <c r="D17" s="51"/>
      <c r="E17" s="183"/>
      <c r="F17" s="341">
        <f>SUM(F14:F16)</f>
        <v>0</v>
      </c>
      <c r="G17" s="2"/>
    </row>
    <row r="18" spans="1:7" ht="15.75" thickTop="1" x14ac:dyDescent="0.25">
      <c r="A18" s="2"/>
      <c r="B18" s="2"/>
      <c r="C18" s="2"/>
      <c r="D18" s="49"/>
      <c r="E18" s="61"/>
      <c r="F18" s="2"/>
      <c r="G18" s="2"/>
    </row>
    <row r="19" spans="1:7" ht="15" x14ac:dyDescent="0.25">
      <c r="A19" s="2"/>
      <c r="B19" s="2"/>
      <c r="C19" s="2"/>
      <c r="D19" s="49"/>
      <c r="E19" s="61"/>
      <c r="F19" s="2"/>
      <c r="G19" s="2"/>
    </row>
    <row r="20" spans="1:7" ht="15.75" thickBot="1" x14ac:dyDescent="0.3">
      <c r="A20" s="2" t="s">
        <v>143</v>
      </c>
      <c r="B20" s="2"/>
      <c r="C20" s="342">
        <f>'Exh C actual base'!AE198</f>
        <v>1</v>
      </c>
      <c r="D20" s="51" t="s">
        <v>311</v>
      </c>
      <c r="E20" s="61"/>
      <c r="F20" s="342">
        <f>'Exh D proposed base'!W196</f>
        <v>1</v>
      </c>
      <c r="G20" s="2" t="s">
        <v>315</v>
      </c>
    </row>
    <row r="21" spans="1:7" ht="15.75" thickTop="1" x14ac:dyDescent="0.25">
      <c r="A21" s="2"/>
      <c r="B21" s="2"/>
      <c r="C21" s="2"/>
      <c r="D21" s="49"/>
      <c r="E21" s="48"/>
      <c r="F21" s="38"/>
      <c r="G21" s="2"/>
    </row>
    <row r="22" spans="1:7" ht="15" x14ac:dyDescent="0.25">
      <c r="A22" s="2"/>
      <c r="B22" s="2"/>
      <c r="C22" s="2"/>
      <c r="D22" s="49"/>
      <c r="E22" s="48"/>
      <c r="F22" s="38"/>
      <c r="G22" s="2"/>
    </row>
    <row r="23" spans="1:7" ht="15.75" thickBot="1" x14ac:dyDescent="0.3">
      <c r="A23" s="2" t="s">
        <v>163</v>
      </c>
      <c r="B23" s="2"/>
      <c r="C23" s="181">
        <f>ROUND(C17/C20,4)</f>
        <v>0</v>
      </c>
      <c r="D23" s="52"/>
      <c r="E23" s="183"/>
      <c r="F23" s="181">
        <f>ROUND(F17/F20,4)</f>
        <v>0</v>
      </c>
      <c r="G23" s="2"/>
    </row>
    <row r="24" spans="1:7" ht="13.5" thickTop="1" x14ac:dyDescent="0.2">
      <c r="C24" s="6"/>
      <c r="D24" s="23"/>
      <c r="E24" s="3"/>
      <c r="F24" s="6"/>
    </row>
    <row r="25" spans="1:7" x14ac:dyDescent="0.2">
      <c r="C25" s="6"/>
      <c r="D25" s="23"/>
      <c r="E25" s="3"/>
      <c r="F25" s="6"/>
    </row>
    <row r="26" spans="1:7" ht="14.25" x14ac:dyDescent="0.2">
      <c r="A26" s="180"/>
    </row>
    <row r="28" spans="1:7" x14ac:dyDescent="0.2">
      <c r="A28" s="6"/>
      <c r="B28" s="6"/>
      <c r="C28" s="119"/>
      <c r="D28" s="29"/>
      <c r="E28" s="14"/>
    </row>
    <row r="29" spans="1:7" x14ac:dyDescent="0.2">
      <c r="A29" s="6"/>
      <c r="B29" s="6"/>
      <c r="C29" s="5"/>
      <c r="D29" s="23"/>
      <c r="E29" s="14"/>
    </row>
    <row r="30" spans="1:7" x14ac:dyDescent="0.2">
      <c r="A30" s="6"/>
      <c r="B30" s="6"/>
      <c r="C30" s="5"/>
      <c r="D30" s="23"/>
      <c r="E30" s="121"/>
    </row>
    <row r="31" spans="1:7" x14ac:dyDescent="0.2">
      <c r="A31" s="6"/>
      <c r="B31" s="6"/>
      <c r="C31" s="5"/>
      <c r="D31" s="23"/>
      <c r="E31" s="121"/>
    </row>
    <row r="32" spans="1:7" x14ac:dyDescent="0.2">
      <c r="A32" s="6"/>
      <c r="B32" s="6"/>
      <c r="C32" s="182"/>
      <c r="D32" s="28"/>
      <c r="E32" s="121"/>
    </row>
    <row r="33" spans="1:5" x14ac:dyDescent="0.2">
      <c r="A33" s="6"/>
      <c r="B33" s="6"/>
      <c r="C33" s="5"/>
      <c r="D33" s="23"/>
      <c r="E33" s="121"/>
    </row>
    <row r="34" spans="1:5" x14ac:dyDescent="0.2">
      <c r="A34" s="6"/>
      <c r="B34" s="6"/>
      <c r="C34" s="3"/>
      <c r="D34" s="23"/>
    </row>
    <row r="35" spans="1:5" x14ac:dyDescent="0.2">
      <c r="A35" s="6"/>
      <c r="B35" s="6"/>
      <c r="C35" s="3"/>
      <c r="D35" s="23"/>
      <c r="E35" s="6"/>
    </row>
    <row r="36" spans="1:5" x14ac:dyDescent="0.2">
      <c r="A36" s="6"/>
      <c r="B36" s="6"/>
      <c r="C36" s="3"/>
      <c r="D36" s="23"/>
      <c r="E36" s="6"/>
    </row>
    <row r="37" spans="1:5" x14ac:dyDescent="0.2">
      <c r="A37" s="6"/>
      <c r="B37" s="6"/>
      <c r="C37" s="6"/>
      <c r="D37" s="23"/>
    </row>
    <row r="38" spans="1:5" x14ac:dyDescent="0.2">
      <c r="A38" s="6"/>
      <c r="B38" s="6"/>
      <c r="C38" s="6"/>
      <c r="D38" s="23"/>
      <c r="E38" s="6"/>
    </row>
    <row r="39" spans="1:5" x14ac:dyDescent="0.2">
      <c r="A39" s="6"/>
      <c r="B39" s="6"/>
      <c r="C39" s="6"/>
      <c r="D39" s="23"/>
    </row>
  </sheetData>
  <protectedRanges>
    <protectedRange sqref="B26:D26" name="Range1"/>
    <protectedRange sqref="A26" name="Range1_1"/>
  </protectedRanges>
  <customSheetViews>
    <customSheetView guid="{96FAF5F8-BD57-4EDE-AC8B-7E6854529246}" fitToPage="1" showRuler="0">
      <selection activeCell="G18" sqref="G18"/>
      <pageMargins left="0.75" right="0.75" top="1" bottom="1" header="0.5" footer="0.5"/>
      <pageSetup orientation="portrait" r:id="rId1"/>
      <headerFooter alignWithMargins="0">
        <oddFooter>&amp;LSchedule A-3&amp;C&amp;A&amp;RUpdated: &amp;D</oddFooter>
      </headerFooter>
    </customSheetView>
    <customSheetView guid="{EC77BDF0-E4AB-4C37-A286-B132C795CB0B}" fitToPage="1" showRuler="0">
      <selection activeCell="G18" sqref="G18"/>
      <pageMargins left="0.75" right="0.75" top="1" bottom="1" header="0.5" footer="0.5"/>
      <pageSetup orientation="portrait" r:id="rId2"/>
      <headerFooter alignWithMargins="0">
        <oddFooter>&amp;LSchedule A-3&amp;C&amp;A&amp;RUpdated: &amp;D</oddFooter>
      </headerFooter>
    </customSheetView>
    <customSheetView guid="{55322F06-EF2B-4EBF-91FC-6C830D0D22C9}" fitToPage="1" showRuler="0">
      <selection activeCell="G18" sqref="G18"/>
      <pageMargins left="0.75" right="0.75" top="1" bottom="1" header="0.5" footer="0.5"/>
      <pageSetup orientation="portrait" r:id="rId3"/>
      <headerFooter alignWithMargins="0">
        <oddFooter>&amp;LSchedule A-3&amp;C&amp;A&amp;RUpdated: &amp;D</oddFooter>
      </headerFooter>
    </customSheetView>
  </customSheetViews>
  <phoneticPr fontId="7" type="noConversion"/>
  <printOptions headings="1"/>
  <pageMargins left="0.5" right="0.5" top="1" bottom="1" header="0.5" footer="0.5"/>
  <pageSetup scale="81" orientation="portrait" r:id="rId4"/>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workbookViewId="0">
      <selection activeCell="B6" sqref="B6"/>
    </sheetView>
  </sheetViews>
  <sheetFormatPr defaultRowHeight="15" x14ac:dyDescent="0.25"/>
  <cols>
    <col min="1" max="1" width="19.85546875" customWidth="1"/>
    <col min="5" max="5" width="10.85546875" customWidth="1"/>
  </cols>
  <sheetData>
    <row r="1" spans="1:8" x14ac:dyDescent="0.25">
      <c r="A1" s="350" t="s">
        <v>416</v>
      </c>
      <c r="B1" s="350"/>
      <c r="C1" s="350"/>
      <c r="D1" s="350"/>
      <c r="E1" s="350"/>
      <c r="F1" s="350"/>
      <c r="G1" s="350"/>
      <c r="H1" s="350"/>
    </row>
    <row r="2" spans="1:8" ht="27" customHeight="1" x14ac:dyDescent="0.25">
      <c r="A2" s="350"/>
      <c r="B2" s="350"/>
      <c r="C2" s="350"/>
      <c r="D2" s="350"/>
      <c r="E2" s="350"/>
      <c r="F2" s="350"/>
      <c r="G2" s="350"/>
      <c r="H2" s="350"/>
    </row>
    <row r="4" spans="1:8" x14ac:dyDescent="0.25">
      <c r="A4" s="306" t="s">
        <v>417</v>
      </c>
      <c r="B4" s="307" t="str">
        <f>Entity</f>
        <v>Name of Tribe</v>
      </c>
      <c r="C4" s="308"/>
      <c r="D4" s="308"/>
      <c r="E4" s="308"/>
      <c r="F4" s="308"/>
      <c r="G4" s="308"/>
      <c r="H4" s="308"/>
    </row>
    <row r="5" spans="1:8" x14ac:dyDescent="0.25">
      <c r="A5" s="308"/>
      <c r="B5" s="309"/>
      <c r="C5" s="308"/>
      <c r="D5" s="308"/>
      <c r="E5" s="308"/>
      <c r="F5" s="308"/>
      <c r="G5" s="308"/>
      <c r="H5" s="308"/>
    </row>
    <row r="6" spans="1:8" x14ac:dyDescent="0.25">
      <c r="A6" s="306" t="s">
        <v>418</v>
      </c>
      <c r="B6" s="310" t="str">
        <f>'start here-do not delete'!D31</f>
        <v>FY 2024</v>
      </c>
      <c r="C6" s="308"/>
      <c r="D6" s="308"/>
      <c r="E6" s="308"/>
      <c r="F6" s="308"/>
      <c r="G6" s="308"/>
      <c r="H6" s="308"/>
    </row>
    <row r="7" spans="1:8" x14ac:dyDescent="0.25">
      <c r="A7" s="308"/>
      <c r="B7" s="309"/>
      <c r="C7" s="308"/>
      <c r="D7" s="308"/>
      <c r="E7" s="308"/>
      <c r="F7" s="308"/>
      <c r="G7" s="308"/>
      <c r="H7" s="308"/>
    </row>
    <row r="8" spans="1:8" x14ac:dyDescent="0.25">
      <c r="A8" s="306" t="s">
        <v>419</v>
      </c>
      <c r="B8" s="309"/>
      <c r="C8" s="308"/>
      <c r="D8" s="308"/>
      <c r="E8" s="308"/>
      <c r="F8" s="308"/>
      <c r="G8" s="308"/>
      <c r="H8" s="308"/>
    </row>
    <row r="9" spans="1:8" x14ac:dyDescent="0.25">
      <c r="A9" s="306"/>
      <c r="B9" s="309"/>
      <c r="C9" s="308"/>
      <c r="D9" s="308"/>
      <c r="E9" s="308"/>
      <c r="F9" s="308"/>
      <c r="G9" s="308"/>
      <c r="H9" s="308"/>
    </row>
    <row r="10" spans="1:8" x14ac:dyDescent="0.25">
      <c r="A10" s="306"/>
      <c r="B10" s="311"/>
      <c r="C10" s="306" t="s">
        <v>420</v>
      </c>
      <c r="D10" s="308"/>
      <c r="E10" s="312"/>
      <c r="F10" s="308"/>
      <c r="G10" s="308"/>
      <c r="H10" s="308"/>
    </row>
    <row r="11" spans="1:8" x14ac:dyDescent="0.25">
      <c r="A11" s="306"/>
      <c r="B11" s="309"/>
      <c r="C11" s="308"/>
      <c r="D11" s="308"/>
      <c r="E11" s="308"/>
      <c r="F11" s="308"/>
      <c r="G11" s="308"/>
      <c r="H11" s="308"/>
    </row>
    <row r="12" spans="1:8" x14ac:dyDescent="0.25">
      <c r="A12" s="306"/>
      <c r="B12" s="311"/>
      <c r="C12" s="306" t="s">
        <v>421</v>
      </c>
      <c r="D12" s="308"/>
      <c r="E12" s="308"/>
      <c r="F12" s="308"/>
      <c r="G12" s="308"/>
      <c r="H12" s="308"/>
    </row>
    <row r="13" spans="1:8" x14ac:dyDescent="0.25">
      <c r="A13" s="306"/>
      <c r="B13" s="309"/>
      <c r="C13" s="308"/>
      <c r="D13" s="308"/>
      <c r="E13" s="308"/>
      <c r="F13" s="308"/>
      <c r="G13" s="308"/>
      <c r="H13" s="308"/>
    </row>
    <row r="14" spans="1:8" x14ac:dyDescent="0.25">
      <c r="A14" s="306"/>
      <c r="B14" s="311"/>
      <c r="C14" s="306" t="s">
        <v>422</v>
      </c>
      <c r="D14" s="308"/>
      <c r="E14" s="308"/>
      <c r="F14" s="308"/>
      <c r="G14" s="308"/>
      <c r="H14" s="308"/>
    </row>
    <row r="15" spans="1:8" x14ac:dyDescent="0.25">
      <c r="A15" s="306"/>
      <c r="B15" s="309"/>
      <c r="C15" s="308"/>
      <c r="D15" s="308"/>
      <c r="E15" s="308"/>
      <c r="F15" s="308"/>
      <c r="G15" s="308"/>
      <c r="H15" s="308"/>
    </row>
    <row r="16" spans="1:8" x14ac:dyDescent="0.25">
      <c r="A16" s="306"/>
      <c r="B16" s="311"/>
      <c r="C16" s="306" t="s">
        <v>423</v>
      </c>
      <c r="D16" s="308"/>
      <c r="E16" s="308"/>
      <c r="F16" s="308"/>
      <c r="G16" s="308"/>
      <c r="H16" s="308"/>
    </row>
    <row r="17" spans="1:8" x14ac:dyDescent="0.25">
      <c r="A17" s="306"/>
      <c r="B17" s="309"/>
      <c r="C17" s="308"/>
      <c r="D17" s="308"/>
      <c r="E17" s="308"/>
      <c r="F17" s="308"/>
      <c r="G17" s="308"/>
      <c r="H17" s="308"/>
    </row>
    <row r="18" spans="1:8" x14ac:dyDescent="0.25">
      <c r="A18" s="306" t="s">
        <v>424</v>
      </c>
      <c r="B18" s="313" t="s">
        <v>425</v>
      </c>
      <c r="C18" s="314"/>
      <c r="D18" s="313" t="s">
        <v>426</v>
      </c>
      <c r="E18" s="314"/>
      <c r="F18" s="308"/>
      <c r="G18" s="308"/>
      <c r="H18" s="308"/>
    </row>
    <row r="19" spans="1:8" x14ac:dyDescent="0.25">
      <c r="A19" s="308"/>
      <c r="B19" s="309"/>
      <c r="C19" s="308"/>
      <c r="D19" s="308"/>
      <c r="E19" s="308"/>
      <c r="F19" s="308"/>
      <c r="G19" s="308"/>
      <c r="H19" s="308"/>
    </row>
    <row r="20" spans="1:8" x14ac:dyDescent="0.25">
      <c r="A20" s="306" t="s">
        <v>427</v>
      </c>
      <c r="B20" s="309"/>
      <c r="C20" s="308"/>
      <c r="D20" s="308"/>
      <c r="E20" s="308"/>
      <c r="F20" s="308"/>
      <c r="G20" s="308"/>
      <c r="H20" s="308"/>
    </row>
    <row r="21" spans="1:8" x14ac:dyDescent="0.25">
      <c r="A21" s="306"/>
      <c r="B21" s="309"/>
      <c r="C21" s="308"/>
      <c r="D21" s="308"/>
      <c r="E21" s="308"/>
      <c r="F21" s="308"/>
      <c r="G21" s="308"/>
      <c r="H21" s="308"/>
    </row>
    <row r="22" spans="1:8" x14ac:dyDescent="0.25">
      <c r="A22" s="306"/>
      <c r="B22" s="311"/>
      <c r="C22" s="351" t="s">
        <v>428</v>
      </c>
      <c r="D22" s="351"/>
      <c r="E22" s="351"/>
      <c r="F22" s="351"/>
      <c r="G22" s="351"/>
      <c r="H22" s="351"/>
    </row>
    <row r="23" spans="1:8" ht="53.45" customHeight="1" x14ac:dyDescent="0.25">
      <c r="A23" s="306"/>
      <c r="B23" s="309"/>
      <c r="C23" s="351"/>
      <c r="D23" s="351"/>
      <c r="E23" s="351"/>
      <c r="F23" s="351"/>
      <c r="G23" s="351"/>
      <c r="H23" s="351"/>
    </row>
    <row r="24" spans="1:8" x14ac:dyDescent="0.25">
      <c r="A24" s="306"/>
      <c r="B24" s="309"/>
      <c r="C24" s="308"/>
      <c r="D24" s="308"/>
      <c r="E24" s="308"/>
      <c r="F24" s="308"/>
      <c r="G24" s="308"/>
      <c r="H24" s="308"/>
    </row>
    <row r="25" spans="1:8" x14ac:dyDescent="0.25">
      <c r="A25" s="306"/>
      <c r="B25" s="311"/>
      <c r="C25" s="352" t="s">
        <v>429</v>
      </c>
      <c r="D25" s="352"/>
      <c r="E25" s="352"/>
      <c r="F25" s="352"/>
      <c r="G25" s="352"/>
      <c r="H25" s="352"/>
    </row>
    <row r="26" spans="1:8" ht="99" customHeight="1" x14ac:dyDescent="0.25">
      <c r="A26" s="306"/>
      <c r="B26" s="309"/>
      <c r="C26" s="352"/>
      <c r="D26" s="352"/>
      <c r="E26" s="352"/>
      <c r="F26" s="352"/>
      <c r="G26" s="352"/>
      <c r="H26" s="352"/>
    </row>
    <row r="27" spans="1:8" x14ac:dyDescent="0.25">
      <c r="A27" s="306"/>
      <c r="B27" s="309"/>
      <c r="C27" s="308"/>
      <c r="D27" s="308"/>
      <c r="E27" s="308"/>
      <c r="F27" s="308"/>
      <c r="G27" s="308"/>
      <c r="H27" s="308"/>
    </row>
    <row r="28" spans="1:8" x14ac:dyDescent="0.25">
      <c r="A28" s="306"/>
      <c r="B28" s="311"/>
      <c r="C28" s="351" t="s">
        <v>433</v>
      </c>
      <c r="D28" s="351"/>
      <c r="E28" s="351"/>
      <c r="F28" s="351"/>
      <c r="G28" s="351"/>
      <c r="H28" s="351"/>
    </row>
    <row r="29" spans="1:8" ht="85.15" customHeight="1" x14ac:dyDescent="0.25">
      <c r="A29" s="306"/>
      <c r="B29" s="309"/>
      <c r="C29" s="351"/>
      <c r="D29" s="351"/>
      <c r="E29" s="351"/>
      <c r="F29" s="351"/>
      <c r="G29" s="351"/>
      <c r="H29" s="351"/>
    </row>
    <row r="30" spans="1:8" x14ac:dyDescent="0.25">
      <c r="A30" s="306"/>
      <c r="B30" s="309"/>
      <c r="C30" s="308"/>
      <c r="D30" s="308"/>
      <c r="E30" s="308"/>
      <c r="F30" s="308"/>
      <c r="G30" s="308"/>
      <c r="H30" s="308"/>
    </row>
    <row r="31" spans="1:8" x14ac:dyDescent="0.25">
      <c r="A31" s="306"/>
      <c r="B31" s="311"/>
      <c r="C31" s="351" t="s">
        <v>434</v>
      </c>
      <c r="D31" s="351"/>
      <c r="E31" s="351"/>
      <c r="F31" s="351"/>
      <c r="G31" s="351"/>
      <c r="H31" s="351"/>
    </row>
    <row r="32" spans="1:8" ht="72" customHeight="1" x14ac:dyDescent="0.25">
      <c r="A32" s="306"/>
      <c r="B32" s="309"/>
      <c r="C32" s="351"/>
      <c r="D32" s="351"/>
      <c r="E32" s="351"/>
      <c r="F32" s="351"/>
      <c r="G32" s="351"/>
      <c r="H32" s="351"/>
    </row>
    <row r="33" spans="1:8" x14ac:dyDescent="0.25">
      <c r="A33" s="308"/>
      <c r="B33" s="309"/>
      <c r="C33" s="308"/>
      <c r="D33" s="308"/>
      <c r="E33" s="308"/>
      <c r="F33" s="308"/>
      <c r="G33" s="308"/>
      <c r="H33" s="308"/>
    </row>
    <row r="34" spans="1:8" x14ac:dyDescent="0.25">
      <c r="A34" s="306" t="s">
        <v>430</v>
      </c>
      <c r="B34" s="309"/>
      <c r="C34" s="308"/>
      <c r="D34" s="308"/>
      <c r="E34" s="308"/>
      <c r="F34" s="308"/>
      <c r="G34" s="308"/>
      <c r="H34" s="308"/>
    </row>
    <row r="35" spans="1:8" x14ac:dyDescent="0.25">
      <c r="A35" s="306"/>
      <c r="B35" s="309"/>
      <c r="C35" s="308"/>
      <c r="D35" s="308"/>
      <c r="E35" s="308"/>
      <c r="F35" s="308"/>
      <c r="G35" s="308"/>
      <c r="H35" s="308"/>
    </row>
    <row r="36" spans="1:8" x14ac:dyDescent="0.25">
      <c r="A36" s="308"/>
      <c r="B36" s="311"/>
      <c r="C36" s="306" t="s">
        <v>431</v>
      </c>
      <c r="D36" s="315"/>
      <c r="E36" s="315"/>
      <c r="F36" s="308"/>
      <c r="G36" s="308"/>
      <c r="H36" s="308"/>
    </row>
    <row r="37" spans="1:8" x14ac:dyDescent="0.25">
      <c r="A37" s="306"/>
      <c r="B37" s="309"/>
      <c r="C37" s="308"/>
      <c r="D37" s="308"/>
      <c r="E37" s="308"/>
      <c r="F37" s="308"/>
      <c r="G37" s="308"/>
      <c r="H37" s="308"/>
    </row>
    <row r="38" spans="1:8" x14ac:dyDescent="0.25">
      <c r="A38" s="308"/>
      <c r="B38" s="311"/>
      <c r="C38" s="306" t="s">
        <v>432</v>
      </c>
      <c r="D38" s="316"/>
      <c r="E38" s="316"/>
      <c r="F38" s="308"/>
      <c r="G38" s="308"/>
      <c r="H38" s="308"/>
    </row>
    <row r="39" spans="1:8" x14ac:dyDescent="0.25">
      <c r="A39" s="306"/>
      <c r="B39" s="309"/>
      <c r="C39" s="308"/>
      <c r="D39" s="308"/>
      <c r="E39" s="308"/>
      <c r="F39" s="308"/>
      <c r="G39" s="308"/>
      <c r="H39" s="308"/>
    </row>
    <row r="40" spans="1:8" x14ac:dyDescent="0.25">
      <c r="A40" s="308"/>
      <c r="B40" s="311"/>
      <c r="C40" s="306" t="s">
        <v>432</v>
      </c>
      <c r="D40" s="316"/>
      <c r="E40" s="316"/>
      <c r="F40" s="308"/>
      <c r="G40" s="308"/>
      <c r="H40" s="308"/>
    </row>
    <row r="41" spans="1:8" x14ac:dyDescent="0.25">
      <c r="A41" s="308"/>
      <c r="B41" s="317"/>
      <c r="C41" s="306"/>
      <c r="D41" s="315"/>
      <c r="E41" s="315"/>
      <c r="F41" s="308"/>
      <c r="G41" s="308"/>
      <c r="H41" s="308"/>
    </row>
  </sheetData>
  <mergeCells count="5">
    <mergeCell ref="A1:H2"/>
    <mergeCell ref="C22:H23"/>
    <mergeCell ref="C25:H26"/>
    <mergeCell ref="C28:H29"/>
    <mergeCell ref="C31:H32"/>
  </mergeCells>
  <pageMargins left="0.45" right="0.45" top="0.75" bottom="0.75" header="0.3" footer="0.3"/>
  <pageSetup scale="84"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35"/>
  <sheetViews>
    <sheetView zoomScale="80" zoomScaleNormal="80" workbookViewId="0">
      <pane xSplit="5" ySplit="9" topLeftCell="F136" activePane="bottomRight" state="frozen"/>
      <selection pane="topRight" activeCell="F1" sqref="F1"/>
      <selection pane="bottomLeft" activeCell="A11" sqref="A11"/>
      <selection pane="bottomRight" activeCell="D208" sqref="D208"/>
    </sheetView>
  </sheetViews>
  <sheetFormatPr defaultColWidth="9.140625" defaultRowHeight="13.5" customHeight="1" x14ac:dyDescent="0.2"/>
  <cols>
    <col min="1" max="1" width="6.85546875" style="12" customWidth="1"/>
    <col min="2" max="2" width="3.7109375" style="12" customWidth="1"/>
    <col min="3" max="3" width="8.140625" style="12" customWidth="1"/>
    <col min="4" max="4" width="34.42578125" style="12" customWidth="1"/>
    <col min="5" max="5" width="7.7109375" style="121" customWidth="1"/>
    <col min="6" max="6" width="6.140625" style="12" customWidth="1"/>
    <col min="7" max="7" width="16.5703125" style="12" bestFit="1" customWidth="1"/>
    <col min="8" max="8" width="3" style="12" customWidth="1"/>
    <col min="9" max="9" width="12.85546875" style="12" customWidth="1"/>
    <col min="10" max="10" width="2.5703125" style="12" customWidth="1"/>
    <col min="11" max="11" width="12.5703125" style="12" customWidth="1"/>
    <col min="12" max="12" width="2.5703125" style="12" customWidth="1"/>
    <col min="13" max="13" width="14.28515625" style="12" bestFit="1" customWidth="1"/>
    <col min="14" max="14" width="1.7109375" style="12" customWidth="1"/>
    <col min="15" max="15" width="9.140625" style="12" bestFit="1"/>
    <col min="16" max="16" width="1.7109375" style="12" customWidth="1"/>
    <col min="17" max="17" width="12.42578125" style="12" bestFit="1" customWidth="1"/>
    <col min="18" max="18" width="1.7109375" style="12" customWidth="1"/>
    <col min="19" max="19" width="11.42578125" style="12" customWidth="1"/>
    <col min="20" max="20" width="1.7109375" style="12" customWidth="1"/>
    <col min="21" max="21" width="11.7109375" style="12" customWidth="1"/>
    <col min="22" max="22" width="1.7109375" style="12" customWidth="1"/>
    <col min="23" max="23" width="10.28515625" style="12" bestFit="1" customWidth="1"/>
    <col min="24" max="24" width="1.7109375" style="12" customWidth="1"/>
    <col min="25" max="25" width="11.5703125" style="12" bestFit="1" customWidth="1"/>
    <col min="26" max="26" width="1.7109375" style="12" customWidth="1"/>
    <col min="27" max="27" width="8.85546875" style="12" bestFit="1" customWidth="1"/>
    <col min="28" max="28" width="1.7109375" style="12" customWidth="1"/>
    <col min="29" max="29" width="15.140625" style="12" bestFit="1" customWidth="1"/>
    <col min="30" max="30" width="1.7109375" style="6" customWidth="1"/>
    <col min="31" max="31" width="15.7109375" style="12" bestFit="1" customWidth="1"/>
    <col min="32" max="46" width="9.140625" style="6"/>
    <col min="47" max="16384" width="9.140625" style="12"/>
  </cols>
  <sheetData>
    <row r="1" spans="1:33" ht="18.75" x14ac:dyDescent="0.3">
      <c r="B1" s="100" t="str">
        <f>Entity</f>
        <v>Name of Tribe</v>
      </c>
      <c r="C1" s="100"/>
      <c r="D1" s="42"/>
      <c r="E1" s="78"/>
      <c r="F1" s="42"/>
      <c r="G1" s="42"/>
      <c r="H1" s="42"/>
      <c r="I1" s="42"/>
      <c r="J1" s="42"/>
      <c r="K1" s="42"/>
      <c r="L1" s="42"/>
      <c r="M1" s="42"/>
      <c r="N1" s="42"/>
      <c r="O1" s="42"/>
      <c r="P1" s="42"/>
      <c r="Q1" s="42"/>
      <c r="R1" s="42"/>
      <c r="S1" s="42"/>
      <c r="T1" s="42"/>
      <c r="U1" s="42"/>
      <c r="V1" s="42"/>
      <c r="W1" s="42"/>
      <c r="X1" s="42"/>
      <c r="Y1" s="42"/>
      <c r="Z1" s="42"/>
      <c r="AA1" s="42"/>
      <c r="AB1" s="42"/>
      <c r="AC1" s="42"/>
      <c r="AD1" s="89"/>
      <c r="AE1" s="102" t="s">
        <v>154</v>
      </c>
    </row>
    <row r="2" spans="1:33" ht="18" customHeight="1" x14ac:dyDescent="0.3">
      <c r="B2" s="100" t="str">
        <f>'start here-do not delete'!D30</f>
        <v>FY 2022</v>
      </c>
      <c r="C2" s="100"/>
      <c r="D2" s="100" t="s">
        <v>271</v>
      </c>
      <c r="E2" s="196"/>
      <c r="F2" s="100"/>
      <c r="G2" s="42"/>
      <c r="H2" s="42"/>
      <c r="I2" s="42"/>
      <c r="J2" s="42"/>
      <c r="K2" s="42"/>
      <c r="L2" s="42"/>
      <c r="M2" s="42"/>
      <c r="N2" s="42"/>
      <c r="O2" s="42"/>
      <c r="P2" s="42"/>
      <c r="Q2" s="42"/>
      <c r="R2" s="42"/>
      <c r="S2" s="42"/>
      <c r="T2" s="42"/>
      <c r="U2" s="42"/>
      <c r="V2" s="42"/>
      <c r="W2" s="42"/>
      <c r="X2" s="42"/>
      <c r="Y2" s="42"/>
      <c r="Z2" s="42"/>
      <c r="AA2" s="42"/>
      <c r="AB2" s="42"/>
      <c r="AC2" s="42"/>
      <c r="AD2" s="89"/>
      <c r="AE2" s="42"/>
    </row>
    <row r="3" spans="1:33" ht="18" customHeight="1" x14ac:dyDescent="0.25">
      <c r="A3" s="2"/>
      <c r="B3" s="2"/>
      <c r="C3" s="2"/>
      <c r="D3" s="66"/>
      <c r="E3" s="61"/>
      <c r="F3" s="66"/>
      <c r="G3" s="54"/>
      <c r="H3" s="54"/>
      <c r="I3" s="54"/>
      <c r="J3" s="54"/>
      <c r="K3" s="54"/>
      <c r="L3" s="54"/>
      <c r="M3" s="54"/>
      <c r="N3" s="54"/>
      <c r="O3" s="209"/>
      <c r="P3" s="210"/>
      <c r="Q3" s="209"/>
      <c r="R3" s="210"/>
      <c r="S3" s="210"/>
      <c r="T3" s="210"/>
      <c r="U3" s="209" t="s">
        <v>28</v>
      </c>
      <c r="V3" s="210"/>
      <c r="W3" s="209"/>
      <c r="X3" s="210"/>
      <c r="Y3" s="209"/>
      <c r="Z3" s="210"/>
      <c r="AA3" s="209"/>
      <c r="AB3" s="210"/>
      <c r="AC3" s="209"/>
      <c r="AD3" s="45"/>
      <c r="AE3" s="45"/>
    </row>
    <row r="4" spans="1:33" ht="18" customHeight="1" x14ac:dyDescent="0.25">
      <c r="A4" s="2"/>
      <c r="B4" s="2"/>
      <c r="C4" s="2"/>
      <c r="D4" s="66"/>
      <c r="E4" s="61"/>
      <c r="F4" s="66"/>
      <c r="G4" s="54"/>
      <c r="H4" s="54"/>
      <c r="I4" s="44"/>
      <c r="J4" s="54"/>
      <c r="K4" s="54"/>
      <c r="L4" s="54"/>
      <c r="M4" s="54"/>
      <c r="N4" s="54"/>
      <c r="O4" s="45"/>
      <c r="P4" s="54"/>
      <c r="Q4" s="45"/>
      <c r="R4" s="54"/>
      <c r="S4" s="54"/>
      <c r="T4" s="54"/>
      <c r="U4" s="45"/>
      <c r="V4" s="54"/>
      <c r="W4" s="45"/>
      <c r="X4" s="54"/>
      <c r="Y4" s="45"/>
      <c r="Z4" s="54"/>
      <c r="AA4" s="45"/>
      <c r="AB4" s="54"/>
      <c r="AC4" s="45"/>
      <c r="AD4" s="45"/>
      <c r="AE4" s="45"/>
    </row>
    <row r="5" spans="1:33" ht="18" customHeight="1" x14ac:dyDescent="0.25">
      <c r="A5" s="43"/>
      <c r="B5" s="43"/>
      <c r="C5" s="43"/>
      <c r="D5" s="44"/>
      <c r="E5" s="212"/>
      <c r="F5" s="44"/>
      <c r="G5" s="44" t="str">
        <f>B2</f>
        <v>FY 2022</v>
      </c>
      <c r="H5" s="44"/>
      <c r="I5" s="2"/>
      <c r="J5" s="44"/>
      <c r="K5" s="44"/>
      <c r="L5" s="45"/>
      <c r="M5" s="215" t="s">
        <v>285</v>
      </c>
      <c r="N5" s="45"/>
      <c r="O5" s="43"/>
      <c r="P5" s="45"/>
      <c r="Q5" s="44" t="s">
        <v>31</v>
      </c>
      <c r="R5" s="45"/>
      <c r="S5" s="44"/>
      <c r="T5" s="45"/>
      <c r="U5" s="44"/>
      <c r="V5" s="45"/>
      <c r="W5" s="45"/>
      <c r="X5" s="45"/>
      <c r="Y5" s="45"/>
      <c r="Z5" s="45"/>
      <c r="AA5" s="45" t="s">
        <v>32</v>
      </c>
      <c r="AB5" s="45"/>
      <c r="AC5" s="45" t="s">
        <v>0</v>
      </c>
      <c r="AD5" s="45"/>
      <c r="AE5" s="45"/>
      <c r="AF5" s="21"/>
      <c r="AG5" s="21"/>
    </row>
    <row r="6" spans="1:33" ht="14.45" customHeight="1" x14ac:dyDescent="0.2">
      <c r="A6" s="43"/>
      <c r="B6" s="43"/>
      <c r="C6" s="43"/>
      <c r="D6" s="44"/>
      <c r="E6" s="212"/>
      <c r="F6" s="44"/>
      <c r="G6" s="44" t="s">
        <v>30</v>
      </c>
      <c r="H6" s="44"/>
      <c r="I6" s="44" t="s">
        <v>200</v>
      </c>
      <c r="J6" s="44"/>
      <c r="K6" s="44" t="s">
        <v>200</v>
      </c>
      <c r="L6" s="45"/>
      <c r="M6" s="44" t="str">
        <f>G5</f>
        <v>FY 2022</v>
      </c>
      <c r="N6" s="45"/>
      <c r="O6" s="43"/>
      <c r="P6" s="45"/>
      <c r="Q6" s="44" t="s">
        <v>35</v>
      </c>
      <c r="R6" s="45"/>
      <c r="S6" s="45" t="s">
        <v>0</v>
      </c>
      <c r="T6" s="45"/>
      <c r="U6" s="44" t="s">
        <v>36</v>
      </c>
      <c r="V6" s="45"/>
      <c r="W6" s="43" t="s">
        <v>37</v>
      </c>
      <c r="X6" s="45"/>
      <c r="Y6" s="45" t="s">
        <v>202</v>
      </c>
      <c r="Z6" s="45"/>
      <c r="AA6" s="44" t="s">
        <v>38</v>
      </c>
      <c r="AB6" s="45"/>
      <c r="AC6" s="45" t="s">
        <v>29</v>
      </c>
      <c r="AD6" s="45"/>
      <c r="AE6" s="44" t="str">
        <f>+G5</f>
        <v>FY 2022</v>
      </c>
      <c r="AF6" s="21"/>
      <c r="AG6" s="21"/>
    </row>
    <row r="7" spans="1:33" ht="13.5" customHeight="1" x14ac:dyDescent="0.2">
      <c r="A7" s="43"/>
      <c r="B7" s="43"/>
      <c r="C7" s="43"/>
      <c r="D7" s="44"/>
      <c r="E7" s="212"/>
      <c r="F7" s="44" t="s">
        <v>272</v>
      </c>
      <c r="G7" s="44" t="s">
        <v>33</v>
      </c>
      <c r="H7" s="44"/>
      <c r="I7" s="44" t="s">
        <v>201</v>
      </c>
      <c r="J7" s="44"/>
      <c r="K7" s="44" t="s">
        <v>201</v>
      </c>
      <c r="L7" s="45"/>
      <c r="M7" s="44" t="s">
        <v>30</v>
      </c>
      <c r="N7" s="45"/>
      <c r="O7" s="45" t="s">
        <v>34</v>
      </c>
      <c r="P7" s="45"/>
      <c r="Q7" s="45" t="s">
        <v>41</v>
      </c>
      <c r="R7" s="45"/>
      <c r="S7" s="44" t="s">
        <v>29</v>
      </c>
      <c r="T7" s="45"/>
      <c r="U7" s="45" t="s">
        <v>210</v>
      </c>
      <c r="V7" s="45"/>
      <c r="W7" s="45" t="s">
        <v>211</v>
      </c>
      <c r="X7" s="45"/>
      <c r="Y7" s="45" t="s">
        <v>212</v>
      </c>
      <c r="Z7" s="45"/>
      <c r="AA7" s="45" t="s">
        <v>0</v>
      </c>
      <c r="AB7" s="45"/>
      <c r="AC7" s="44" t="s">
        <v>308</v>
      </c>
      <c r="AD7" s="91"/>
      <c r="AE7" s="44" t="s">
        <v>39</v>
      </c>
      <c r="AF7" s="21"/>
      <c r="AG7" s="21"/>
    </row>
    <row r="8" spans="1:33" ht="13.5" customHeight="1" thickBot="1" x14ac:dyDescent="0.25">
      <c r="A8" s="216" t="s">
        <v>282</v>
      </c>
      <c r="B8" s="104" t="s">
        <v>148</v>
      </c>
      <c r="C8" s="104"/>
      <c r="D8" s="104"/>
      <c r="E8" s="213"/>
      <c r="F8" s="46" t="s">
        <v>273</v>
      </c>
      <c r="G8" s="46" t="s">
        <v>203</v>
      </c>
      <c r="H8" s="46"/>
      <c r="I8" s="46" t="s">
        <v>35</v>
      </c>
      <c r="J8" s="46"/>
      <c r="K8" s="46" t="s">
        <v>281</v>
      </c>
      <c r="L8" s="46"/>
      <c r="M8" s="46" t="s">
        <v>204</v>
      </c>
      <c r="N8" s="46"/>
      <c r="O8" s="46" t="s">
        <v>40</v>
      </c>
      <c r="P8" s="46"/>
      <c r="Q8" s="304" t="s">
        <v>13</v>
      </c>
      <c r="R8" s="46"/>
      <c r="S8" s="46" t="s">
        <v>108</v>
      </c>
      <c r="T8" s="46"/>
      <c r="U8" s="305" t="s">
        <v>24</v>
      </c>
      <c r="V8" s="47"/>
      <c r="W8" s="305" t="s">
        <v>26</v>
      </c>
      <c r="X8" s="47"/>
      <c r="Y8" s="305" t="s">
        <v>27</v>
      </c>
      <c r="Z8" s="47"/>
      <c r="AA8" s="305" t="s">
        <v>77</v>
      </c>
      <c r="AB8" s="47"/>
      <c r="AC8" s="305" t="s">
        <v>110</v>
      </c>
      <c r="AD8" s="47"/>
      <c r="AE8" s="46" t="s">
        <v>43</v>
      </c>
      <c r="AF8" s="21"/>
      <c r="AG8" s="21"/>
    </row>
    <row r="9" spans="1:33" ht="13.5" customHeight="1" x14ac:dyDescent="0.2">
      <c r="I9" s="26"/>
    </row>
    <row r="10" spans="1:33" ht="13.5" customHeight="1" x14ac:dyDescent="0.2">
      <c r="B10" s="26" t="s">
        <v>44</v>
      </c>
      <c r="C10" s="26"/>
      <c r="D10" s="26"/>
      <c r="F10" s="26"/>
      <c r="G10" s="26"/>
      <c r="H10" s="26"/>
      <c r="I10" s="5"/>
      <c r="J10" s="26"/>
      <c r="K10" s="26"/>
      <c r="L10" s="26"/>
      <c r="M10" s="5"/>
      <c r="N10" s="5"/>
      <c r="O10" s="14"/>
      <c r="P10" s="5"/>
      <c r="Q10" s="14"/>
      <c r="R10" s="5"/>
      <c r="S10" s="14"/>
      <c r="T10" s="5"/>
      <c r="U10" s="14"/>
      <c r="V10" s="5"/>
      <c r="W10" s="14"/>
      <c r="X10" s="5"/>
      <c r="Y10" s="14"/>
      <c r="Z10" s="5"/>
      <c r="AA10" s="5"/>
      <c r="AB10" s="14"/>
      <c r="AC10" s="5"/>
    </row>
    <row r="11" spans="1:33" ht="13.5" customHeight="1" x14ac:dyDescent="0.2">
      <c r="B11" s="5"/>
      <c r="C11" s="5"/>
      <c r="D11" s="5"/>
      <c r="E11" s="3"/>
      <c r="F11" s="5"/>
      <c r="G11" s="5"/>
      <c r="H11" s="5"/>
      <c r="I11" s="26"/>
      <c r="J11" s="5"/>
      <c r="K11" s="5"/>
      <c r="L11" s="5"/>
      <c r="M11" s="5"/>
      <c r="N11" s="5"/>
      <c r="O11" s="14"/>
      <c r="P11" s="5"/>
      <c r="Q11" s="14"/>
      <c r="R11" s="5"/>
      <c r="S11" s="14"/>
      <c r="T11" s="5"/>
      <c r="U11" s="14"/>
      <c r="V11" s="5"/>
      <c r="W11" s="14"/>
      <c r="X11" s="5"/>
      <c r="Y11" s="14"/>
      <c r="Z11" s="5"/>
      <c r="AA11" s="5"/>
      <c r="AB11" s="14"/>
      <c r="AC11" s="5"/>
    </row>
    <row r="12" spans="1:33" ht="13.5" customHeight="1" x14ac:dyDescent="0.2">
      <c r="B12" s="107" t="s">
        <v>45</v>
      </c>
      <c r="C12" s="107"/>
      <c r="D12" s="107"/>
      <c r="F12" s="26"/>
      <c r="G12" s="26"/>
      <c r="H12" s="26"/>
      <c r="I12" s="5"/>
      <c r="J12" s="26"/>
      <c r="K12" s="26"/>
      <c r="L12" s="26"/>
      <c r="M12" s="5"/>
      <c r="N12" s="5"/>
      <c r="O12" s="14"/>
      <c r="P12" s="5"/>
      <c r="Q12" s="14"/>
      <c r="R12" s="5"/>
      <c r="S12" s="14"/>
      <c r="T12" s="5"/>
      <c r="U12" s="14"/>
      <c r="V12" s="5"/>
      <c r="W12" s="14"/>
      <c r="X12" s="5"/>
      <c r="Y12" s="14"/>
      <c r="Z12" s="5"/>
      <c r="AA12" s="5"/>
      <c r="AB12" s="14"/>
      <c r="AC12" s="5"/>
    </row>
    <row r="13" spans="1:33" ht="13.5" customHeight="1" x14ac:dyDescent="0.2">
      <c r="B13" s="5"/>
      <c r="C13" s="5"/>
      <c r="D13" s="5"/>
      <c r="E13" s="3"/>
      <c r="F13" s="5"/>
      <c r="G13" s="5"/>
      <c r="H13" s="5"/>
      <c r="J13" s="5"/>
      <c r="K13" s="5"/>
      <c r="L13" s="5"/>
      <c r="M13" s="5"/>
      <c r="N13" s="5"/>
      <c r="O13" s="14"/>
      <c r="P13" s="5"/>
      <c r="Q13" s="14"/>
      <c r="R13" s="5"/>
      <c r="S13" s="14"/>
      <c r="T13" s="5"/>
      <c r="U13" s="14"/>
      <c r="V13" s="5"/>
      <c r="W13" s="14"/>
      <c r="X13" s="5"/>
      <c r="Y13" s="14"/>
      <c r="Z13" s="5"/>
      <c r="AA13" s="5"/>
      <c r="AB13" s="5"/>
      <c r="AC13" s="5"/>
    </row>
    <row r="14" spans="1:33" ht="13.5" customHeight="1" x14ac:dyDescent="0.2">
      <c r="B14" s="12" t="s">
        <v>156</v>
      </c>
      <c r="N14" s="6"/>
      <c r="P14" s="6"/>
      <c r="R14" s="6"/>
      <c r="T14" s="6"/>
      <c r="V14" s="6"/>
      <c r="X14" s="6"/>
      <c r="Z14" s="6"/>
      <c r="AB14" s="6"/>
    </row>
    <row r="15" spans="1:33" ht="13.5" customHeight="1" x14ac:dyDescent="0.2">
      <c r="B15" s="12" t="s">
        <v>190</v>
      </c>
      <c r="N15" s="6"/>
      <c r="P15" s="6"/>
      <c r="R15" s="6"/>
      <c r="T15" s="6"/>
      <c r="V15" s="6"/>
      <c r="X15" s="6"/>
      <c r="Z15" s="6"/>
      <c r="AB15" s="6"/>
    </row>
    <row r="16" spans="1:33" ht="13.5" customHeight="1" x14ac:dyDescent="0.2">
      <c r="D16" s="12" t="s">
        <v>46</v>
      </c>
      <c r="G16" s="12">
        <v>1</v>
      </c>
      <c r="L16" s="6"/>
      <c r="M16" s="6">
        <f>+G16-I16-K16</f>
        <v>1</v>
      </c>
      <c r="N16" s="6"/>
      <c r="P16" s="6"/>
      <c r="R16" s="6"/>
      <c r="T16" s="6"/>
      <c r="V16" s="6"/>
      <c r="X16" s="6"/>
      <c r="Z16" s="6"/>
      <c r="AA16" s="22"/>
      <c r="AB16" s="6"/>
      <c r="AC16" s="22"/>
      <c r="AE16" s="6">
        <f>M16-SUM(O16:AC16)</f>
        <v>1</v>
      </c>
    </row>
    <row r="17" spans="2:31" ht="13.5" customHeight="1" x14ac:dyDescent="0.2">
      <c r="D17" s="12" t="s">
        <v>47</v>
      </c>
      <c r="L17" s="6"/>
      <c r="M17" s="6">
        <f>+G17-I17-K17</f>
        <v>0</v>
      </c>
      <c r="N17" s="6"/>
      <c r="P17" s="6"/>
      <c r="R17" s="6"/>
      <c r="T17" s="6"/>
      <c r="V17" s="6"/>
      <c r="X17" s="6"/>
      <c r="Z17" s="6"/>
      <c r="AA17" s="22"/>
      <c r="AB17" s="6"/>
      <c r="AC17" s="22"/>
      <c r="AE17" s="6">
        <f>M17-SUM(O17:AC17)</f>
        <v>0</v>
      </c>
    </row>
    <row r="18" spans="2:31" ht="13.5" customHeight="1" x14ac:dyDescent="0.2">
      <c r="D18" s="12" t="s">
        <v>48</v>
      </c>
      <c r="L18" s="6"/>
      <c r="M18" s="6">
        <f>+G18-I18-K18</f>
        <v>0</v>
      </c>
      <c r="N18" s="6"/>
      <c r="P18" s="6"/>
      <c r="R18" s="6"/>
      <c r="T18" s="6"/>
      <c r="V18" s="6"/>
      <c r="X18" s="6"/>
      <c r="Z18" s="6"/>
      <c r="AA18" s="22"/>
      <c r="AB18" s="6"/>
      <c r="AC18" s="22"/>
      <c r="AE18" s="6">
        <f>M18-SUM(O18:AC18)</f>
        <v>0</v>
      </c>
    </row>
    <row r="19" spans="2:31" ht="13.5" customHeight="1" x14ac:dyDescent="0.2">
      <c r="L19" s="6"/>
      <c r="M19" s="6">
        <f>+G19-I19-K19</f>
        <v>0</v>
      </c>
      <c r="N19" s="6"/>
      <c r="P19" s="6"/>
      <c r="R19" s="6"/>
      <c r="T19" s="6"/>
      <c r="V19" s="6"/>
      <c r="X19" s="6"/>
      <c r="Z19" s="6"/>
      <c r="AA19" s="22"/>
      <c r="AB19" s="6"/>
      <c r="AC19" s="22"/>
      <c r="AE19" s="6">
        <f>M19-SUM(O19:AC19)</f>
        <v>0</v>
      </c>
    </row>
    <row r="20" spans="2:31" ht="13.5" customHeight="1" x14ac:dyDescent="0.2">
      <c r="L20" s="6"/>
      <c r="N20" s="6"/>
      <c r="P20" s="6"/>
      <c r="R20" s="6"/>
      <c r="T20" s="6"/>
      <c r="V20" s="6"/>
      <c r="X20" s="6"/>
      <c r="Z20" s="6"/>
      <c r="AA20" s="22"/>
      <c r="AB20" s="6"/>
      <c r="AC20" s="22"/>
    </row>
    <row r="21" spans="2:31" ht="13.5" customHeight="1" x14ac:dyDescent="0.2">
      <c r="E21" s="121" t="s">
        <v>182</v>
      </c>
      <c r="G21" s="96">
        <f>SUM(G16:G20)</f>
        <v>1</v>
      </c>
      <c r="H21" s="6"/>
      <c r="I21" s="96">
        <f>SUM(I16:I20)</f>
        <v>0</v>
      </c>
      <c r="J21" s="6"/>
      <c r="K21" s="96">
        <f>SUM(K16:K20)</f>
        <v>0</v>
      </c>
      <c r="L21" s="6"/>
      <c r="M21" s="96">
        <f>SUM(M16:M20)</f>
        <v>1</v>
      </c>
      <c r="N21" s="6"/>
      <c r="O21" s="96">
        <f t="shared" ref="O21:AA21" si="0">SUM(O16:O20)</f>
        <v>0</v>
      </c>
      <c r="P21" s="6"/>
      <c r="Q21" s="96">
        <f t="shared" si="0"/>
        <v>0</v>
      </c>
      <c r="R21" s="6"/>
      <c r="S21" s="96">
        <f t="shared" si="0"/>
        <v>0</v>
      </c>
      <c r="T21" s="6"/>
      <c r="U21" s="96">
        <f t="shared" si="0"/>
        <v>0</v>
      </c>
      <c r="V21" s="6"/>
      <c r="W21" s="96">
        <f t="shared" si="0"/>
        <v>0</v>
      </c>
      <c r="X21" s="6"/>
      <c r="Y21" s="96">
        <f t="shared" si="0"/>
        <v>0</v>
      </c>
      <c r="Z21" s="6"/>
      <c r="AA21" s="96">
        <f t="shared" si="0"/>
        <v>0</v>
      </c>
      <c r="AB21" s="6"/>
      <c r="AC21" s="96">
        <f>SUM(AC16:AC20)</f>
        <v>0</v>
      </c>
      <c r="AE21" s="96">
        <f>SUM(AE16:AE20)</f>
        <v>1</v>
      </c>
    </row>
    <row r="22" spans="2:31" ht="13.5" customHeight="1" x14ac:dyDescent="0.2">
      <c r="B22" s="5"/>
      <c r="C22" s="5"/>
      <c r="D22" s="5"/>
      <c r="E22" s="3"/>
      <c r="F22" s="5"/>
      <c r="G22" s="5"/>
      <c r="H22" s="5"/>
      <c r="I22" s="5"/>
      <c r="J22" s="5"/>
      <c r="K22" s="5"/>
      <c r="L22" s="5"/>
      <c r="M22" s="5"/>
      <c r="N22" s="5"/>
      <c r="O22" s="14"/>
      <c r="P22" s="5"/>
      <c r="Q22" s="14"/>
      <c r="R22" s="5"/>
      <c r="S22" s="14"/>
      <c r="T22" s="5"/>
      <c r="U22" s="14"/>
      <c r="V22" s="5"/>
      <c r="W22" s="14"/>
      <c r="X22" s="5"/>
      <c r="Y22" s="14"/>
      <c r="Z22" s="5"/>
      <c r="AA22" s="22"/>
      <c r="AB22" s="5"/>
      <c r="AC22" s="22"/>
      <c r="AE22" s="5"/>
    </row>
    <row r="23" spans="2:31" ht="13.5" customHeight="1" x14ac:dyDescent="0.2">
      <c r="B23" s="12" t="s">
        <v>49</v>
      </c>
      <c r="L23" s="6"/>
      <c r="N23" s="6"/>
      <c r="P23" s="6"/>
      <c r="R23" s="6"/>
      <c r="T23" s="6"/>
      <c r="V23" s="6"/>
      <c r="X23" s="6"/>
      <c r="Z23" s="6"/>
      <c r="AA23" s="26"/>
      <c r="AB23" s="6"/>
      <c r="AC23" s="26"/>
    </row>
    <row r="24" spans="2:31" ht="13.5" customHeight="1" x14ac:dyDescent="0.2">
      <c r="B24" s="12" t="s">
        <v>191</v>
      </c>
      <c r="L24" s="6"/>
      <c r="N24" s="6"/>
      <c r="P24" s="6"/>
      <c r="R24" s="6"/>
      <c r="T24" s="6"/>
      <c r="V24" s="6"/>
      <c r="X24" s="6"/>
      <c r="Z24" s="6"/>
      <c r="AA24" s="26"/>
      <c r="AB24" s="6"/>
      <c r="AC24" s="26"/>
    </row>
    <row r="25" spans="2:31" ht="13.5" customHeight="1" x14ac:dyDescent="0.2">
      <c r="D25" s="12" t="s">
        <v>50</v>
      </c>
      <c r="L25" s="6"/>
      <c r="M25" s="6">
        <f>+G25-I25-K25</f>
        <v>0</v>
      </c>
      <c r="N25" s="6"/>
      <c r="P25" s="6"/>
      <c r="R25" s="6"/>
      <c r="T25" s="6"/>
      <c r="V25" s="6"/>
      <c r="X25" s="6"/>
      <c r="Z25" s="6"/>
      <c r="AB25" s="6"/>
      <c r="AC25" s="26"/>
      <c r="AE25" s="6">
        <f>M25-SUM(O25:AC25)</f>
        <v>0</v>
      </c>
    </row>
    <row r="26" spans="2:31" ht="13.5" customHeight="1" x14ac:dyDescent="0.2">
      <c r="D26" s="12" t="s">
        <v>135</v>
      </c>
      <c r="L26" s="6"/>
      <c r="M26" s="6">
        <f>+G26-I26-K26</f>
        <v>0</v>
      </c>
      <c r="N26" s="6"/>
      <c r="P26" s="6"/>
      <c r="R26" s="6"/>
      <c r="T26" s="6"/>
      <c r="V26" s="6"/>
      <c r="X26" s="6"/>
      <c r="Z26" s="6"/>
      <c r="AB26" s="6"/>
      <c r="AC26" s="26"/>
      <c r="AE26" s="6">
        <f>M26-SUM(O26:AC26)</f>
        <v>0</v>
      </c>
    </row>
    <row r="27" spans="2:31" ht="13.5" customHeight="1" x14ac:dyDescent="0.2">
      <c r="D27" s="12" t="s">
        <v>160</v>
      </c>
      <c r="L27" s="6"/>
      <c r="M27" s="6">
        <f>+G27-I27-K27</f>
        <v>0</v>
      </c>
      <c r="N27" s="6"/>
      <c r="P27" s="6"/>
      <c r="R27" s="6"/>
      <c r="T27" s="6"/>
      <c r="V27" s="6"/>
      <c r="X27" s="6"/>
      <c r="Z27" s="6"/>
      <c r="AB27" s="6"/>
      <c r="AC27" s="26"/>
      <c r="AE27" s="6">
        <f>M27-SUM(O27:AC27)</f>
        <v>0</v>
      </c>
    </row>
    <row r="28" spans="2:31" ht="13.5" customHeight="1" x14ac:dyDescent="0.2">
      <c r="D28" s="12" t="s">
        <v>161</v>
      </c>
      <c r="L28" s="6"/>
      <c r="M28" s="6">
        <f>+G28-I28-K28</f>
        <v>0</v>
      </c>
      <c r="N28" s="6"/>
      <c r="P28" s="6"/>
      <c r="R28" s="6"/>
      <c r="T28" s="6"/>
      <c r="V28" s="6"/>
      <c r="X28" s="6"/>
      <c r="Z28" s="6"/>
      <c r="AB28" s="6"/>
      <c r="AC28" s="26"/>
      <c r="AE28" s="6">
        <f>M28-SUM(O28:AC28)</f>
        <v>0</v>
      </c>
    </row>
    <row r="29" spans="2:31" ht="13.5" customHeight="1" x14ac:dyDescent="0.2">
      <c r="D29" s="12" t="s">
        <v>224</v>
      </c>
      <c r="L29" s="6"/>
      <c r="M29" s="6">
        <f>+G29-I29-K29</f>
        <v>0</v>
      </c>
      <c r="N29" s="6"/>
      <c r="P29" s="6"/>
      <c r="R29" s="6"/>
      <c r="T29" s="6"/>
      <c r="V29" s="6"/>
      <c r="X29" s="6"/>
      <c r="Z29" s="6"/>
      <c r="AB29" s="6"/>
      <c r="AC29" s="26"/>
      <c r="AE29" s="6">
        <f>M29-SUM(O29:AC29)</f>
        <v>0</v>
      </c>
    </row>
    <row r="30" spans="2:31" ht="13.5" customHeight="1" x14ac:dyDescent="0.2">
      <c r="L30" s="6"/>
      <c r="N30" s="6"/>
      <c r="P30" s="6"/>
      <c r="R30" s="6"/>
      <c r="T30" s="6"/>
      <c r="V30" s="6"/>
      <c r="X30" s="6"/>
      <c r="Z30" s="6"/>
      <c r="AA30" s="26"/>
      <c r="AB30" s="6"/>
      <c r="AC30" s="26"/>
    </row>
    <row r="31" spans="2:31" ht="13.5" customHeight="1" x14ac:dyDescent="0.2">
      <c r="E31" s="121" t="s">
        <v>183</v>
      </c>
      <c r="G31" s="96">
        <f>SUM(G25:G30)</f>
        <v>0</v>
      </c>
      <c r="H31" s="6"/>
      <c r="I31" s="96">
        <f>SUM(I25:I30)</f>
        <v>0</v>
      </c>
      <c r="J31" s="6"/>
      <c r="K31" s="96">
        <f>SUM(K25:K30)</f>
        <v>0</v>
      </c>
      <c r="L31" s="6"/>
      <c r="M31" s="96">
        <f>SUM(M25:M30)</f>
        <v>0</v>
      </c>
      <c r="N31" s="6"/>
      <c r="O31" s="96">
        <f t="shared" ref="O31:AA31" si="1">SUM(O25:O30)</f>
        <v>0</v>
      </c>
      <c r="P31" s="6"/>
      <c r="Q31" s="96">
        <f t="shared" si="1"/>
        <v>0</v>
      </c>
      <c r="R31" s="6"/>
      <c r="S31" s="96">
        <f t="shared" si="1"/>
        <v>0</v>
      </c>
      <c r="T31" s="6"/>
      <c r="U31" s="96">
        <f t="shared" si="1"/>
        <v>0</v>
      </c>
      <c r="V31" s="6"/>
      <c r="W31" s="96">
        <f t="shared" si="1"/>
        <v>0</v>
      </c>
      <c r="X31" s="6"/>
      <c r="Y31" s="96">
        <f t="shared" si="1"/>
        <v>0</v>
      </c>
      <c r="Z31" s="6"/>
      <c r="AA31" s="96">
        <f t="shared" si="1"/>
        <v>0</v>
      </c>
      <c r="AB31" s="6"/>
      <c r="AC31" s="96">
        <f>SUM(AC25:AC30)</f>
        <v>0</v>
      </c>
      <c r="AE31" s="96">
        <f>SUM(AE25:AE30)</f>
        <v>0</v>
      </c>
    </row>
    <row r="32" spans="2:31" ht="13.5" customHeight="1" x14ac:dyDescent="0.2">
      <c r="G32" s="6"/>
      <c r="H32" s="6"/>
      <c r="I32" s="6"/>
      <c r="J32" s="6"/>
      <c r="K32" s="6"/>
      <c r="L32" s="6"/>
      <c r="M32" s="6"/>
      <c r="N32" s="6"/>
      <c r="O32" s="6"/>
      <c r="P32" s="6"/>
      <c r="Q32" s="6"/>
      <c r="R32" s="6"/>
      <c r="S32" s="6"/>
      <c r="T32" s="6"/>
      <c r="U32" s="6"/>
      <c r="V32" s="6"/>
      <c r="W32" s="6"/>
      <c r="X32" s="6"/>
      <c r="Y32" s="6"/>
      <c r="Z32" s="6"/>
      <c r="AA32" s="6"/>
      <c r="AB32" s="6"/>
      <c r="AC32" s="6"/>
      <c r="AE32" s="6"/>
    </row>
    <row r="33" spans="2:46" ht="13.5" customHeight="1" x14ac:dyDescent="0.2">
      <c r="B33" s="108" t="s">
        <v>157</v>
      </c>
      <c r="C33" s="108"/>
      <c r="L33" s="6"/>
      <c r="N33" s="6"/>
      <c r="O33" s="6"/>
      <c r="P33" s="6"/>
      <c r="Q33" s="6"/>
      <c r="R33" s="6"/>
      <c r="S33" s="6"/>
      <c r="T33" s="6"/>
      <c r="U33" s="6"/>
      <c r="V33" s="6"/>
      <c r="W33" s="6"/>
      <c r="X33" s="6"/>
      <c r="Y33" s="6"/>
      <c r="Z33" s="6"/>
      <c r="AA33" s="6"/>
      <c r="AB33" s="6"/>
      <c r="AC33" s="6"/>
      <c r="AE33" s="6"/>
    </row>
    <row r="34" spans="2:46" ht="13.5" customHeight="1" x14ac:dyDescent="0.2">
      <c r="D34" s="108"/>
      <c r="L34" s="6"/>
      <c r="N34" s="6"/>
      <c r="P34" s="6"/>
      <c r="R34" s="6"/>
      <c r="T34" s="6"/>
      <c r="V34" s="6"/>
      <c r="X34" s="6"/>
      <c r="Z34" s="6"/>
      <c r="AA34" s="26"/>
      <c r="AB34" s="6"/>
      <c r="AC34" s="26"/>
    </row>
    <row r="35" spans="2:46" ht="13.5" customHeight="1" x14ac:dyDescent="0.2">
      <c r="B35" s="12" t="s">
        <v>49</v>
      </c>
      <c r="D35" s="108"/>
      <c r="L35" s="6"/>
      <c r="N35" s="6"/>
      <c r="P35" s="6"/>
      <c r="R35" s="6"/>
      <c r="T35" s="6"/>
      <c r="V35" s="6"/>
      <c r="X35" s="6"/>
      <c r="Z35" s="6"/>
      <c r="AA35" s="26"/>
      <c r="AB35" s="6"/>
      <c r="AC35" s="26"/>
    </row>
    <row r="36" spans="2:46" ht="13.5" customHeight="1" x14ac:dyDescent="0.2">
      <c r="D36" s="12" t="s">
        <v>51</v>
      </c>
      <c r="L36" s="6"/>
      <c r="M36" s="6">
        <f>+G36-I36-K36</f>
        <v>0</v>
      </c>
      <c r="N36" s="6"/>
      <c r="T36" s="6"/>
      <c r="V36" s="6"/>
      <c r="X36" s="6"/>
      <c r="Z36" s="6"/>
      <c r="AB36" s="6"/>
      <c r="AE36" s="6">
        <f>M36-SUM(O36:AC36)</f>
        <v>0</v>
      </c>
      <c r="AF36" s="12"/>
      <c r="AG36" s="12"/>
      <c r="AH36" s="12"/>
      <c r="AI36" s="12"/>
      <c r="AJ36" s="12"/>
      <c r="AK36" s="12"/>
      <c r="AL36" s="12"/>
      <c r="AM36" s="12"/>
      <c r="AN36" s="12"/>
      <c r="AO36" s="12"/>
      <c r="AP36" s="12"/>
      <c r="AQ36" s="12"/>
      <c r="AR36" s="12"/>
      <c r="AS36" s="12"/>
      <c r="AT36" s="12"/>
    </row>
    <row r="37" spans="2:46" ht="13.5" customHeight="1" x14ac:dyDescent="0.2">
      <c r="D37" s="12" t="s">
        <v>52</v>
      </c>
      <c r="L37" s="6"/>
      <c r="M37" s="6">
        <f>+G37-I37-K37</f>
        <v>0</v>
      </c>
      <c r="N37" s="6"/>
      <c r="T37" s="6"/>
      <c r="V37" s="6"/>
      <c r="X37" s="6"/>
      <c r="Z37" s="6"/>
      <c r="AB37" s="6"/>
      <c r="AE37" s="6">
        <f>M37-SUM(O37:AC37)</f>
        <v>0</v>
      </c>
      <c r="AF37" s="12"/>
      <c r="AG37" s="12"/>
      <c r="AH37" s="12"/>
      <c r="AI37" s="12"/>
      <c r="AJ37" s="12"/>
      <c r="AK37" s="12"/>
      <c r="AL37" s="12"/>
      <c r="AM37" s="12"/>
      <c r="AN37" s="12"/>
      <c r="AO37" s="12"/>
      <c r="AP37" s="12"/>
      <c r="AQ37" s="12"/>
      <c r="AR37" s="12"/>
      <c r="AS37" s="12"/>
      <c r="AT37" s="12"/>
    </row>
    <row r="38" spans="2:46" ht="13.5" customHeight="1" x14ac:dyDescent="0.2">
      <c r="D38" s="12" t="s">
        <v>53</v>
      </c>
      <c r="L38" s="6"/>
      <c r="M38" s="6">
        <f>+G38-I38-K38</f>
        <v>0</v>
      </c>
      <c r="N38" s="6"/>
      <c r="T38" s="6"/>
      <c r="V38" s="6"/>
      <c r="X38" s="6"/>
      <c r="Z38" s="6"/>
      <c r="AB38" s="6"/>
      <c r="AE38" s="6">
        <f>M38-SUM(O38:AC38)</f>
        <v>0</v>
      </c>
      <c r="AF38" s="12"/>
      <c r="AG38" s="12"/>
      <c r="AH38" s="12"/>
      <c r="AI38" s="12"/>
      <c r="AJ38" s="12"/>
      <c r="AK38" s="12"/>
      <c r="AL38" s="12"/>
      <c r="AM38" s="12"/>
      <c r="AN38" s="12"/>
      <c r="AO38" s="12"/>
      <c r="AP38" s="12"/>
      <c r="AQ38" s="12"/>
      <c r="AR38" s="12"/>
      <c r="AS38" s="12"/>
      <c r="AT38" s="12"/>
    </row>
    <row r="39" spans="2:46" ht="13.5" customHeight="1" x14ac:dyDescent="0.2">
      <c r="D39" s="12" t="s">
        <v>54</v>
      </c>
      <c r="L39" s="6"/>
      <c r="M39" s="6">
        <f>+G39-I39-K39</f>
        <v>0</v>
      </c>
      <c r="N39" s="6"/>
      <c r="T39" s="6"/>
      <c r="V39" s="6"/>
      <c r="X39" s="6"/>
      <c r="Z39" s="6"/>
      <c r="AB39" s="6"/>
      <c r="AE39" s="6">
        <f>M39-SUM(O39:AC39)</f>
        <v>0</v>
      </c>
      <c r="AF39" s="12"/>
      <c r="AG39" s="12"/>
      <c r="AH39" s="12"/>
      <c r="AI39" s="12"/>
      <c r="AJ39" s="12"/>
      <c r="AK39" s="12"/>
      <c r="AL39" s="12"/>
      <c r="AM39" s="12"/>
      <c r="AN39" s="12"/>
      <c r="AO39" s="12"/>
      <c r="AP39" s="12"/>
      <c r="AQ39" s="12"/>
      <c r="AR39" s="12"/>
      <c r="AS39" s="12"/>
      <c r="AT39" s="12"/>
    </row>
    <row r="40" spans="2:46" ht="13.5" customHeight="1" x14ac:dyDescent="0.2">
      <c r="D40" s="12" t="s">
        <v>287</v>
      </c>
      <c r="L40" s="6"/>
      <c r="M40" s="6">
        <f>+G40-I40-K40</f>
        <v>0</v>
      </c>
      <c r="N40" s="6"/>
      <c r="T40" s="6"/>
      <c r="V40" s="6"/>
      <c r="X40" s="6"/>
      <c r="Z40" s="6"/>
      <c r="AB40" s="6"/>
      <c r="AE40" s="6">
        <f>M40-SUM(O40:AC40)</f>
        <v>0</v>
      </c>
      <c r="AF40" s="12"/>
      <c r="AG40" s="12"/>
      <c r="AH40" s="12"/>
      <c r="AI40" s="12"/>
      <c r="AJ40" s="12"/>
      <c r="AK40" s="12"/>
      <c r="AL40" s="12"/>
      <c r="AM40" s="12"/>
      <c r="AN40" s="12"/>
      <c r="AO40" s="12"/>
      <c r="AP40" s="12"/>
      <c r="AQ40" s="12"/>
      <c r="AR40" s="12"/>
      <c r="AS40" s="12"/>
      <c r="AT40" s="12"/>
    </row>
    <row r="41" spans="2:46" ht="13.5" customHeight="1" x14ac:dyDescent="0.2">
      <c r="L41" s="6"/>
      <c r="N41" s="6"/>
      <c r="P41" s="6"/>
      <c r="R41" s="6"/>
      <c r="T41" s="6"/>
      <c r="V41" s="6"/>
      <c r="X41" s="6"/>
      <c r="Z41" s="6"/>
      <c r="AA41" s="26"/>
      <c r="AB41" s="6"/>
      <c r="AC41" s="26"/>
      <c r="AF41" s="12"/>
      <c r="AG41" s="12"/>
      <c r="AH41" s="12"/>
      <c r="AI41" s="12"/>
      <c r="AJ41" s="12"/>
      <c r="AK41" s="12"/>
      <c r="AL41" s="12"/>
      <c r="AM41" s="12"/>
      <c r="AN41" s="12"/>
      <c r="AO41" s="12"/>
      <c r="AP41" s="12"/>
      <c r="AQ41" s="12"/>
      <c r="AR41" s="12"/>
      <c r="AS41" s="12"/>
      <c r="AT41" s="12"/>
    </row>
    <row r="42" spans="2:46" ht="13.5" customHeight="1" x14ac:dyDescent="0.2">
      <c r="G42" s="96">
        <f>SUM(G36:G41)</f>
        <v>0</v>
      </c>
      <c r="H42" s="6"/>
      <c r="I42" s="96">
        <f>SUM(I36:I41)</f>
        <v>0</v>
      </c>
      <c r="J42" s="6"/>
      <c r="K42" s="96">
        <f>SUM(K36:K41)</f>
        <v>0</v>
      </c>
      <c r="L42" s="6"/>
      <c r="M42" s="96">
        <f>SUM(M36:M41)</f>
        <v>0</v>
      </c>
      <c r="N42" s="6"/>
      <c r="O42" s="96">
        <f>SUM(O36:O41)</f>
        <v>0</v>
      </c>
      <c r="P42" s="6"/>
      <c r="Q42" s="96">
        <f>SUM(Q36:Q41)</f>
        <v>0</v>
      </c>
      <c r="R42" s="6"/>
      <c r="S42" s="96">
        <f>SUM(S36:S41)</f>
        <v>0</v>
      </c>
      <c r="T42" s="6"/>
      <c r="U42" s="96">
        <f>SUM(U36:U41)</f>
        <v>0</v>
      </c>
      <c r="V42" s="6"/>
      <c r="W42" s="96">
        <f>SUM(W36:W41)</f>
        <v>0</v>
      </c>
      <c r="X42" s="6"/>
      <c r="Y42" s="96">
        <f>SUM(Y36:Y41)</f>
        <v>0</v>
      </c>
      <c r="Z42" s="6"/>
      <c r="AA42" s="96">
        <f>SUM(AA36:AA41)</f>
        <v>0</v>
      </c>
      <c r="AB42" s="6"/>
      <c r="AC42" s="96">
        <f>SUM(AC36:AC41)</f>
        <v>0</v>
      </c>
      <c r="AE42" s="96">
        <f>SUM(AE36:AE41)</f>
        <v>0</v>
      </c>
      <c r="AF42" s="12"/>
      <c r="AG42" s="12"/>
      <c r="AH42" s="12"/>
      <c r="AI42" s="12"/>
      <c r="AJ42" s="12"/>
      <c r="AK42" s="12"/>
      <c r="AL42" s="12"/>
      <c r="AM42" s="12"/>
      <c r="AN42" s="12"/>
      <c r="AO42" s="12"/>
      <c r="AP42" s="12"/>
      <c r="AQ42" s="12"/>
      <c r="AR42" s="12"/>
      <c r="AS42" s="12"/>
      <c r="AT42" s="12"/>
    </row>
    <row r="43" spans="2:46" ht="13.5" customHeight="1" x14ac:dyDescent="0.2">
      <c r="E43" s="121" t="s">
        <v>184</v>
      </c>
      <c r="L43" s="6"/>
      <c r="N43" s="6"/>
      <c r="P43" s="6"/>
      <c r="R43" s="6"/>
      <c r="T43" s="6"/>
      <c r="V43" s="6"/>
      <c r="X43" s="6"/>
      <c r="Z43" s="6"/>
      <c r="AA43" s="26"/>
      <c r="AB43" s="6"/>
      <c r="AC43" s="26"/>
      <c r="AF43" s="12"/>
      <c r="AG43" s="12"/>
      <c r="AH43" s="12"/>
      <c r="AI43" s="12"/>
      <c r="AJ43" s="12"/>
      <c r="AK43" s="12"/>
      <c r="AL43" s="12"/>
      <c r="AM43" s="12"/>
      <c r="AN43" s="12"/>
      <c r="AO43" s="12"/>
      <c r="AP43" s="12"/>
      <c r="AQ43" s="12"/>
      <c r="AR43" s="12"/>
      <c r="AS43" s="12"/>
      <c r="AT43" s="12"/>
    </row>
    <row r="44" spans="2:46" ht="13.5" customHeight="1" x14ac:dyDescent="0.2">
      <c r="L44" s="6"/>
      <c r="N44" s="6"/>
      <c r="P44" s="6"/>
      <c r="R44" s="6"/>
      <c r="T44" s="6"/>
      <c r="V44" s="6"/>
      <c r="X44" s="6"/>
      <c r="Z44" s="6"/>
      <c r="AA44" s="26"/>
      <c r="AB44" s="6"/>
      <c r="AC44" s="26"/>
      <c r="AF44" s="12"/>
      <c r="AG44" s="12"/>
      <c r="AH44" s="12"/>
      <c r="AI44" s="12"/>
      <c r="AJ44" s="12"/>
      <c r="AK44" s="12"/>
      <c r="AL44" s="12"/>
      <c r="AM44" s="12"/>
      <c r="AN44" s="12"/>
      <c r="AO44" s="12"/>
      <c r="AP44" s="12"/>
      <c r="AQ44" s="12"/>
      <c r="AR44" s="12"/>
      <c r="AS44" s="12"/>
      <c r="AT44" s="12"/>
    </row>
    <row r="45" spans="2:46" ht="13.5" customHeight="1" x14ac:dyDescent="0.2">
      <c r="B45" s="12" t="s">
        <v>156</v>
      </c>
      <c r="L45" s="6"/>
      <c r="N45" s="6"/>
      <c r="P45" s="6"/>
      <c r="R45" s="6"/>
      <c r="T45" s="6"/>
      <c r="V45" s="6"/>
      <c r="X45" s="6"/>
      <c r="Z45" s="6"/>
      <c r="AA45" s="26"/>
      <c r="AB45" s="6"/>
      <c r="AC45" s="26"/>
    </row>
    <row r="46" spans="2:46" ht="13.5" customHeight="1" x14ac:dyDescent="0.2">
      <c r="D46" s="12" t="s">
        <v>55</v>
      </c>
      <c r="L46" s="6"/>
      <c r="M46" s="6">
        <f>+G46-I46-K46</f>
        <v>0</v>
      </c>
      <c r="N46" s="6"/>
      <c r="P46" s="6"/>
      <c r="R46" s="6"/>
      <c r="T46" s="6"/>
      <c r="V46" s="6"/>
      <c r="X46" s="6"/>
      <c r="Z46" s="6"/>
      <c r="AA46" s="26"/>
      <c r="AB46" s="6"/>
      <c r="AE46" s="6">
        <f>M46-SUM(O46:AC46)</f>
        <v>0</v>
      </c>
    </row>
    <row r="47" spans="2:46" ht="13.5" customHeight="1" x14ac:dyDescent="0.2">
      <c r="D47" s="12" t="s">
        <v>56</v>
      </c>
      <c r="L47" s="6"/>
      <c r="M47" s="6">
        <f>+G47-I47-K47</f>
        <v>0</v>
      </c>
      <c r="N47" s="6"/>
      <c r="P47" s="6"/>
      <c r="R47" s="6"/>
      <c r="T47" s="6"/>
      <c r="V47" s="6"/>
      <c r="X47" s="6"/>
      <c r="Z47" s="6"/>
      <c r="AA47" s="26"/>
      <c r="AB47" s="6"/>
      <c r="AE47" s="6">
        <f>M47-SUM(O47:AC47)</f>
        <v>0</v>
      </c>
    </row>
    <row r="48" spans="2:46" ht="13.5" customHeight="1" x14ac:dyDescent="0.2">
      <c r="D48" s="12" t="s">
        <v>57</v>
      </c>
      <c r="L48" s="6"/>
      <c r="M48" s="6">
        <f>+G48-I48-K48</f>
        <v>0</v>
      </c>
      <c r="N48" s="6"/>
      <c r="P48" s="6"/>
      <c r="R48" s="6"/>
      <c r="T48" s="6"/>
      <c r="V48" s="6"/>
      <c r="X48" s="6"/>
      <c r="Z48" s="6"/>
      <c r="AA48" s="26"/>
      <c r="AB48" s="6"/>
      <c r="AE48" s="6">
        <f>M48-SUM(O48:AC48)</f>
        <v>0</v>
      </c>
    </row>
    <row r="49" spans="1:46" ht="13.5" customHeight="1" x14ac:dyDescent="0.2">
      <c r="L49" s="6"/>
      <c r="N49" s="6"/>
      <c r="P49" s="6"/>
      <c r="R49" s="6"/>
      <c r="T49" s="6"/>
      <c r="V49" s="6"/>
      <c r="X49" s="6"/>
      <c r="Z49" s="6"/>
      <c r="AA49" s="26"/>
      <c r="AB49" s="6"/>
      <c r="AC49" s="26"/>
    </row>
    <row r="50" spans="1:46" ht="13.5" customHeight="1" x14ac:dyDescent="0.2">
      <c r="E50" s="121" t="s">
        <v>185</v>
      </c>
      <c r="G50" s="96">
        <f>SUM(G46:G49)</f>
        <v>0</v>
      </c>
      <c r="H50" s="6"/>
      <c r="I50" s="96">
        <f>SUM(I46:I49)</f>
        <v>0</v>
      </c>
      <c r="J50" s="6"/>
      <c r="K50" s="96">
        <f>SUM(K46:K49)</f>
        <v>0</v>
      </c>
      <c r="L50" s="6"/>
      <c r="M50" s="96">
        <f>SUM(M46:M49)</f>
        <v>0</v>
      </c>
      <c r="N50" s="6"/>
      <c r="O50" s="96">
        <f>SUM(O46:O49)</f>
        <v>0</v>
      </c>
      <c r="P50" s="6"/>
      <c r="Q50" s="96">
        <f>SUM(Q46:Q49)</f>
        <v>0</v>
      </c>
      <c r="R50" s="6"/>
      <c r="S50" s="96">
        <f>SUM(S46:S49)</f>
        <v>0</v>
      </c>
      <c r="T50" s="6"/>
      <c r="U50" s="96">
        <f>SUM(U46:U49)</f>
        <v>0</v>
      </c>
      <c r="V50" s="6"/>
      <c r="W50" s="96">
        <f>SUM(W46:W49)</f>
        <v>0</v>
      </c>
      <c r="X50" s="6"/>
      <c r="Y50" s="96">
        <f>SUM(Y46:Y49)</f>
        <v>0</v>
      </c>
      <c r="Z50" s="6"/>
      <c r="AA50" s="96">
        <f>SUM(AA46:AA49)</f>
        <v>0</v>
      </c>
      <c r="AB50" s="6"/>
      <c r="AC50" s="96">
        <f>SUM(AC46:AC49)</f>
        <v>0</v>
      </c>
      <c r="AE50" s="96">
        <f>SUM(AE46:AE49)</f>
        <v>0</v>
      </c>
    </row>
    <row r="51" spans="1:46" ht="13.5" customHeight="1" x14ac:dyDescent="0.2">
      <c r="G51" s="6"/>
      <c r="H51" s="6"/>
      <c r="I51" s="6"/>
      <c r="J51" s="6"/>
      <c r="K51" s="6"/>
      <c r="L51" s="6"/>
      <c r="M51" s="6"/>
      <c r="N51" s="6"/>
      <c r="O51" s="6"/>
      <c r="P51" s="6"/>
      <c r="Q51" s="6"/>
      <c r="R51" s="6"/>
      <c r="S51" s="6"/>
      <c r="T51" s="6"/>
      <c r="U51" s="6"/>
      <c r="V51" s="6"/>
      <c r="W51" s="6"/>
      <c r="X51" s="6"/>
      <c r="Y51" s="6"/>
      <c r="Z51" s="6"/>
      <c r="AA51" s="6"/>
      <c r="AB51" s="6"/>
      <c r="AC51" s="6"/>
      <c r="AE51" s="6"/>
    </row>
    <row r="52" spans="1:46" ht="13.5" customHeight="1" x14ac:dyDescent="0.2">
      <c r="B52" s="6" t="s">
        <v>336</v>
      </c>
      <c r="G52" s="6"/>
      <c r="H52" s="6"/>
      <c r="I52" s="6"/>
      <c r="J52" s="6"/>
      <c r="K52" s="6"/>
      <c r="L52" s="6"/>
      <c r="M52" s="6"/>
      <c r="N52" s="6"/>
      <c r="O52" s="6"/>
      <c r="P52" s="6"/>
      <c r="Q52" s="6"/>
      <c r="R52" s="6"/>
      <c r="S52" s="6"/>
      <c r="T52" s="6"/>
      <c r="U52" s="6"/>
      <c r="V52" s="6"/>
      <c r="W52" s="6"/>
      <c r="X52" s="6"/>
      <c r="Y52" s="6"/>
      <c r="Z52" s="6"/>
      <c r="AA52" s="6"/>
      <c r="AB52" s="6"/>
      <c r="AC52" s="6"/>
      <c r="AE52" s="6"/>
    </row>
    <row r="53" spans="1:46" ht="13.5" customHeight="1" x14ac:dyDescent="0.2">
      <c r="G53" s="6"/>
      <c r="H53" s="6"/>
      <c r="I53" s="6"/>
      <c r="J53" s="6"/>
      <c r="K53" s="6"/>
      <c r="L53" s="6"/>
      <c r="M53" s="6">
        <f>+G53-I53-K53</f>
        <v>0</v>
      </c>
      <c r="N53" s="6"/>
      <c r="O53" s="6"/>
      <c r="P53" s="6"/>
      <c r="Q53" s="6"/>
      <c r="R53" s="6"/>
      <c r="S53" s="6"/>
      <c r="T53" s="6"/>
      <c r="U53" s="6"/>
      <c r="V53" s="6"/>
      <c r="W53" s="6"/>
      <c r="X53" s="6"/>
      <c r="Y53" s="6"/>
      <c r="Z53" s="6"/>
      <c r="AA53" s="6"/>
      <c r="AB53" s="6"/>
      <c r="AC53" s="6"/>
      <c r="AE53" s="6">
        <f>M53-SUM(O53:AC53)</f>
        <v>0</v>
      </c>
    </row>
    <row r="54" spans="1:46" ht="13.5" customHeight="1" x14ac:dyDescent="0.2">
      <c r="G54" s="6"/>
      <c r="H54" s="6"/>
      <c r="I54" s="6"/>
      <c r="J54" s="6"/>
      <c r="K54" s="6"/>
      <c r="L54" s="6"/>
      <c r="M54" s="6">
        <f t="shared" ref="M54:M55" si="2">+G54-I54-K54</f>
        <v>0</v>
      </c>
      <c r="N54" s="6"/>
      <c r="O54" s="6"/>
      <c r="P54" s="6"/>
      <c r="Q54" s="6"/>
      <c r="R54" s="6"/>
      <c r="S54" s="6"/>
      <c r="T54" s="6"/>
      <c r="U54" s="6"/>
      <c r="V54" s="6"/>
      <c r="W54" s="6"/>
      <c r="X54" s="6"/>
      <c r="Y54" s="6"/>
      <c r="Z54" s="6"/>
      <c r="AA54" s="6"/>
      <c r="AB54" s="6"/>
      <c r="AC54" s="6"/>
      <c r="AE54" s="6">
        <f t="shared" ref="AE54:AE55" si="3">M54-SUM(O54:AC54)</f>
        <v>0</v>
      </c>
    </row>
    <row r="55" spans="1:46" ht="13.5" customHeight="1" x14ac:dyDescent="0.2">
      <c r="G55" s="6"/>
      <c r="H55" s="6"/>
      <c r="I55" s="6"/>
      <c r="J55" s="6"/>
      <c r="K55" s="6"/>
      <c r="L55" s="6"/>
      <c r="M55" s="6">
        <f t="shared" si="2"/>
        <v>0</v>
      </c>
      <c r="N55" s="6"/>
      <c r="O55" s="6"/>
      <c r="P55" s="6"/>
      <c r="Q55" s="6"/>
      <c r="R55" s="6"/>
      <c r="S55" s="6"/>
      <c r="T55" s="6"/>
      <c r="U55" s="6"/>
      <c r="V55" s="6"/>
      <c r="W55" s="6"/>
      <c r="X55" s="6"/>
      <c r="Y55" s="6"/>
      <c r="Z55" s="6"/>
      <c r="AA55" s="6"/>
      <c r="AB55" s="6"/>
      <c r="AC55" s="6"/>
      <c r="AE55" s="6">
        <f t="shared" si="3"/>
        <v>0</v>
      </c>
    </row>
    <row r="56" spans="1:46" ht="13.5" customHeight="1" x14ac:dyDescent="0.2">
      <c r="G56" s="6"/>
      <c r="H56" s="6"/>
      <c r="I56" s="6"/>
      <c r="J56" s="6"/>
      <c r="K56" s="6"/>
      <c r="L56" s="6"/>
      <c r="M56" s="6"/>
      <c r="N56" s="6"/>
      <c r="O56" s="6"/>
      <c r="P56" s="6"/>
      <c r="Q56" s="6"/>
      <c r="R56" s="6"/>
      <c r="S56" s="6"/>
      <c r="T56" s="6"/>
      <c r="U56" s="6"/>
      <c r="V56" s="6"/>
      <c r="W56" s="6"/>
      <c r="X56" s="6"/>
      <c r="Y56" s="6"/>
      <c r="Z56" s="6"/>
      <c r="AA56" s="6"/>
      <c r="AB56" s="6"/>
      <c r="AC56" s="6"/>
      <c r="AE56" s="6"/>
    </row>
    <row r="57" spans="1:46" ht="13.5" customHeight="1" x14ac:dyDescent="0.2">
      <c r="B57" s="6"/>
      <c r="C57" s="6"/>
      <c r="D57" s="6"/>
      <c r="E57" s="121" t="s">
        <v>58</v>
      </c>
      <c r="F57" s="6"/>
      <c r="G57" s="96">
        <f>SUM(G53:G56)</f>
        <v>0</v>
      </c>
      <c r="H57" s="6"/>
      <c r="I57" s="96">
        <f>SUM(I53:I56)</f>
        <v>0</v>
      </c>
      <c r="J57" s="6"/>
      <c r="K57" s="96">
        <f>SUM(K53:K56)</f>
        <v>0</v>
      </c>
      <c r="L57" s="6"/>
      <c r="M57" s="96">
        <f>SUM(M53:M56)</f>
        <v>0</v>
      </c>
      <c r="N57" s="6"/>
      <c r="O57" s="96">
        <f>SUM(O53:O56)</f>
        <v>0</v>
      </c>
      <c r="P57" s="6"/>
      <c r="Q57" s="96">
        <f>SUM(Q53:Q56)</f>
        <v>0</v>
      </c>
      <c r="R57" s="6"/>
      <c r="S57" s="96">
        <f>SUM(S53:S56)</f>
        <v>0</v>
      </c>
      <c r="T57" s="6"/>
      <c r="U57" s="96">
        <f>SUM(U53:U56)</f>
        <v>0</v>
      </c>
      <c r="V57" s="6"/>
      <c r="W57" s="96">
        <f>SUM(W53:W56)</f>
        <v>0</v>
      </c>
      <c r="X57" s="6"/>
      <c r="Y57" s="96">
        <f>SUM(Y53:Y56)</f>
        <v>0</v>
      </c>
      <c r="Z57" s="6"/>
      <c r="AA57" s="96">
        <f>SUM(AA53:AA56)</f>
        <v>0</v>
      </c>
      <c r="AB57" s="6"/>
      <c r="AC57" s="96">
        <f>SUM(AC53:AC56)</f>
        <v>0</v>
      </c>
      <c r="AE57" s="96">
        <f>SUM(AE53:AE56)</f>
        <v>0</v>
      </c>
    </row>
    <row r="58" spans="1:46" s="13" customFormat="1" ht="13.5" customHeight="1" x14ac:dyDescent="0.2">
      <c r="A58" s="6"/>
      <c r="B58" s="6"/>
      <c r="C58" s="6"/>
      <c r="D58" s="6"/>
      <c r="E58" s="3"/>
      <c r="F58" s="6"/>
      <c r="G58" s="12"/>
      <c r="H58" s="12"/>
      <c r="I58" s="12"/>
      <c r="J58" s="12"/>
      <c r="K58" s="12"/>
      <c r="L58" s="6"/>
      <c r="M58" s="12"/>
      <c r="N58" s="6"/>
      <c r="O58" s="12"/>
      <c r="P58" s="6"/>
      <c r="Q58" s="12"/>
      <c r="R58" s="6"/>
      <c r="S58" s="12"/>
      <c r="T58" s="6"/>
      <c r="U58" s="12"/>
      <c r="V58" s="6"/>
      <c r="W58" s="12"/>
      <c r="X58" s="6"/>
      <c r="Y58" s="12"/>
      <c r="Z58" s="6"/>
      <c r="AA58" s="26"/>
      <c r="AB58" s="6"/>
      <c r="AC58" s="26"/>
      <c r="AD58" s="6"/>
      <c r="AE58" s="12"/>
      <c r="AF58" s="22"/>
      <c r="AG58" s="6"/>
      <c r="AH58" s="6"/>
      <c r="AI58" s="6"/>
      <c r="AJ58" s="22"/>
      <c r="AK58" s="6"/>
      <c r="AL58" s="6"/>
      <c r="AM58" s="6"/>
      <c r="AN58" s="6"/>
      <c r="AO58" s="6"/>
      <c r="AP58" s="6"/>
      <c r="AQ58" s="6"/>
      <c r="AR58" s="6"/>
      <c r="AS58" s="6"/>
      <c r="AT58" s="6"/>
    </row>
    <row r="59" spans="1:46" ht="13.5" customHeight="1" x14ac:dyDescent="0.2">
      <c r="B59" s="12" t="s">
        <v>59</v>
      </c>
      <c r="L59" s="6"/>
      <c r="N59" s="6"/>
      <c r="P59" s="6"/>
      <c r="R59" s="6"/>
      <c r="T59" s="6"/>
      <c r="V59" s="6"/>
      <c r="X59" s="6"/>
      <c r="Z59" s="6"/>
      <c r="AB59" s="6"/>
    </row>
    <row r="60" spans="1:46" ht="13.5" customHeight="1" x14ac:dyDescent="0.2">
      <c r="B60" s="12" t="s">
        <v>192</v>
      </c>
      <c r="L60" s="6"/>
      <c r="N60" s="6"/>
      <c r="P60" s="6"/>
      <c r="R60" s="6"/>
      <c r="T60" s="6"/>
      <c r="V60" s="6"/>
      <c r="X60" s="6"/>
      <c r="Z60" s="6"/>
      <c r="AB60" s="6"/>
      <c r="AE60" s="6">
        <f t="shared" ref="AE60:AE66" si="4">M60-SUM(O60:AC60)</f>
        <v>0</v>
      </c>
    </row>
    <row r="61" spans="1:46" ht="13.5" customHeight="1" x14ac:dyDescent="0.2">
      <c r="D61" s="12" t="s">
        <v>60</v>
      </c>
      <c r="L61" s="6"/>
      <c r="M61" s="6">
        <f t="shared" ref="M61:M66" si="5">+G61-I61-K61</f>
        <v>0</v>
      </c>
      <c r="N61" s="6"/>
      <c r="T61" s="6"/>
      <c r="V61" s="6"/>
      <c r="X61" s="6"/>
      <c r="Z61" s="6"/>
      <c r="AB61" s="6"/>
      <c r="AE61" s="6">
        <f t="shared" si="4"/>
        <v>0</v>
      </c>
    </row>
    <row r="62" spans="1:46" ht="13.5" customHeight="1" x14ac:dyDescent="0.2">
      <c r="D62" s="12" t="s">
        <v>61</v>
      </c>
      <c r="L62" s="6"/>
      <c r="M62" s="6">
        <f t="shared" si="5"/>
        <v>0</v>
      </c>
      <c r="N62" s="6"/>
      <c r="T62" s="6"/>
      <c r="V62" s="6"/>
      <c r="X62" s="6"/>
      <c r="Z62" s="6"/>
      <c r="AB62" s="6"/>
      <c r="AE62" s="6">
        <f t="shared" si="4"/>
        <v>0</v>
      </c>
    </row>
    <row r="63" spans="1:46" ht="13.5" customHeight="1" x14ac:dyDescent="0.2">
      <c r="D63" s="12" t="s">
        <v>147</v>
      </c>
      <c r="L63" s="6"/>
      <c r="M63" s="6">
        <f t="shared" si="5"/>
        <v>0</v>
      </c>
      <c r="N63" s="6"/>
      <c r="T63" s="6"/>
      <c r="V63" s="6"/>
      <c r="X63" s="6"/>
      <c r="Z63" s="6"/>
      <c r="AB63" s="6"/>
      <c r="AE63" s="6">
        <f t="shared" si="4"/>
        <v>0</v>
      </c>
    </row>
    <row r="64" spans="1:46" ht="13.5" customHeight="1" x14ac:dyDescent="0.2">
      <c r="D64" s="12" t="s">
        <v>62</v>
      </c>
      <c r="L64" s="6"/>
      <c r="M64" s="6">
        <f t="shared" si="5"/>
        <v>0</v>
      </c>
      <c r="N64" s="6"/>
      <c r="T64" s="6"/>
      <c r="V64" s="6"/>
      <c r="X64" s="6"/>
      <c r="Z64" s="6"/>
      <c r="AB64" s="6"/>
      <c r="AE64" s="6">
        <f t="shared" si="4"/>
        <v>0</v>
      </c>
    </row>
    <row r="65" spans="2:46" ht="13.5" customHeight="1" x14ac:dyDescent="0.2">
      <c r="D65" s="12" t="s">
        <v>225</v>
      </c>
      <c r="L65" s="6"/>
      <c r="M65" s="6">
        <f t="shared" si="5"/>
        <v>0</v>
      </c>
      <c r="N65" s="6"/>
      <c r="T65" s="6"/>
      <c r="V65" s="6"/>
      <c r="X65" s="6"/>
      <c r="Z65" s="6"/>
      <c r="AB65" s="6"/>
      <c r="AE65" s="6">
        <f t="shared" si="4"/>
        <v>0</v>
      </c>
    </row>
    <row r="66" spans="2:46" ht="13.5" customHeight="1" x14ac:dyDescent="0.2">
      <c r="D66" s="12" t="s">
        <v>226</v>
      </c>
      <c r="L66" s="6"/>
      <c r="M66" s="6">
        <f t="shared" si="5"/>
        <v>0</v>
      </c>
      <c r="N66" s="6"/>
      <c r="T66" s="6"/>
      <c r="V66" s="6"/>
      <c r="X66" s="6"/>
      <c r="Z66" s="6"/>
      <c r="AB66" s="6"/>
      <c r="AE66" s="6">
        <f t="shared" si="4"/>
        <v>0</v>
      </c>
    </row>
    <row r="67" spans="2:46" ht="13.5" customHeight="1" x14ac:dyDescent="0.2">
      <c r="L67" s="6"/>
      <c r="N67" s="6"/>
      <c r="P67" s="6"/>
      <c r="R67" s="6"/>
      <c r="T67" s="6"/>
      <c r="V67" s="6"/>
      <c r="X67" s="6"/>
      <c r="Z67" s="6"/>
      <c r="AB67" s="6"/>
    </row>
    <row r="68" spans="2:46" ht="13.5" customHeight="1" x14ac:dyDescent="0.2">
      <c r="E68" s="121" t="s">
        <v>58</v>
      </c>
      <c r="G68" s="96">
        <f>SUM(G61:G67)</f>
        <v>0</v>
      </c>
      <c r="H68" s="6"/>
      <c r="I68" s="96">
        <f>SUM(I61:I67)</f>
        <v>0</v>
      </c>
      <c r="J68" s="6"/>
      <c r="K68" s="96">
        <f>SUM(K61:K67)</f>
        <v>0</v>
      </c>
      <c r="L68" s="6"/>
      <c r="M68" s="96">
        <f>SUM(M61:M67)</f>
        <v>0</v>
      </c>
      <c r="N68" s="6"/>
      <c r="O68" s="96">
        <f>SUM(O61:O67)</f>
        <v>0</v>
      </c>
      <c r="P68" s="6"/>
      <c r="Q68" s="96">
        <f>SUM(Q61:Q67)</f>
        <v>0</v>
      </c>
      <c r="R68" s="6"/>
      <c r="S68" s="96">
        <f>SUM(S61:S67)</f>
        <v>0</v>
      </c>
      <c r="T68" s="6"/>
      <c r="U68" s="96">
        <f>SUM(U61:U67)</f>
        <v>0</v>
      </c>
      <c r="V68" s="6"/>
      <c r="W68" s="96">
        <f>SUM(W61:W67)</f>
        <v>0</v>
      </c>
      <c r="X68" s="6"/>
      <c r="Y68" s="96">
        <f>SUM(Y61:Y67)</f>
        <v>0</v>
      </c>
      <c r="Z68" s="6"/>
      <c r="AA68" s="96">
        <f>SUM(AA61:AA67)</f>
        <v>0</v>
      </c>
      <c r="AB68" s="6"/>
      <c r="AC68" s="96">
        <f>SUM(AC61:AC67)</f>
        <v>0</v>
      </c>
      <c r="AE68" s="96">
        <f>SUM(AE61:AE67)</f>
        <v>0</v>
      </c>
    </row>
    <row r="69" spans="2:46" ht="13.5" customHeight="1" x14ac:dyDescent="0.2">
      <c r="G69" s="6"/>
      <c r="H69" s="6"/>
      <c r="I69" s="6"/>
      <c r="J69" s="6"/>
      <c r="K69" s="6"/>
      <c r="L69" s="6"/>
      <c r="M69" s="6"/>
      <c r="N69" s="6"/>
      <c r="O69" s="6"/>
      <c r="P69" s="6"/>
      <c r="Q69" s="6"/>
      <c r="R69" s="6"/>
      <c r="S69" s="6"/>
      <c r="T69" s="6"/>
      <c r="U69" s="6"/>
      <c r="V69" s="6"/>
      <c r="W69" s="6"/>
      <c r="X69" s="6"/>
      <c r="Y69" s="6"/>
      <c r="Z69" s="6"/>
      <c r="AA69" s="6"/>
      <c r="AB69" s="6"/>
      <c r="AC69" s="6"/>
      <c r="AE69" s="6"/>
    </row>
    <row r="70" spans="2:46" ht="13.5" customHeight="1" x14ac:dyDescent="0.2">
      <c r="B70" s="12" t="s">
        <v>170</v>
      </c>
      <c r="G70" s="6"/>
      <c r="H70" s="6"/>
      <c r="I70" s="6"/>
      <c r="J70" s="6"/>
      <c r="K70" s="6"/>
      <c r="L70" s="6"/>
      <c r="M70" s="6"/>
      <c r="N70" s="6"/>
      <c r="O70" s="6"/>
      <c r="P70" s="6"/>
      <c r="Q70" s="6"/>
      <c r="R70" s="6"/>
      <c r="S70" s="6"/>
      <c r="T70" s="6"/>
      <c r="U70" s="6"/>
      <c r="V70" s="6"/>
      <c r="W70" s="6"/>
      <c r="X70" s="6"/>
      <c r="Y70" s="6"/>
      <c r="Z70" s="6"/>
      <c r="AA70" s="6"/>
      <c r="AB70" s="6"/>
      <c r="AC70" s="6"/>
      <c r="AE70" s="6"/>
    </row>
    <row r="71" spans="2:46" ht="13.5" customHeight="1" x14ac:dyDescent="0.2">
      <c r="D71" s="12" t="s">
        <v>227</v>
      </c>
      <c r="L71" s="6"/>
      <c r="M71" s="6">
        <f>+G71-I71-K71</f>
        <v>0</v>
      </c>
      <c r="N71" s="22"/>
      <c r="P71" s="22"/>
      <c r="R71" s="22"/>
      <c r="T71" s="22"/>
      <c r="V71" s="22"/>
      <c r="X71" s="22"/>
      <c r="Z71" s="22"/>
      <c r="AB71" s="6"/>
      <c r="AE71" s="6">
        <f>M71-SUM(O71:AC71)</f>
        <v>0</v>
      </c>
      <c r="AF71" s="12"/>
      <c r="AG71" s="12"/>
      <c r="AH71" s="12"/>
      <c r="AI71" s="12"/>
      <c r="AJ71" s="12"/>
      <c r="AK71" s="12"/>
      <c r="AL71" s="12"/>
      <c r="AM71" s="12"/>
      <c r="AN71" s="12"/>
      <c r="AO71" s="12"/>
      <c r="AP71" s="12"/>
      <c r="AQ71" s="12"/>
      <c r="AR71" s="12"/>
      <c r="AS71" s="12"/>
      <c r="AT71" s="12"/>
    </row>
    <row r="72" spans="2:46" ht="13.5" customHeight="1" x14ac:dyDescent="0.2">
      <c r="L72" s="6"/>
      <c r="M72" s="6">
        <f>+G72-I72-K72</f>
        <v>0</v>
      </c>
      <c r="N72" s="22"/>
      <c r="P72" s="22"/>
      <c r="R72" s="22"/>
      <c r="T72" s="22"/>
      <c r="V72" s="22"/>
      <c r="X72" s="22"/>
      <c r="Z72" s="22"/>
      <c r="AB72" s="6"/>
      <c r="AE72" s="6">
        <f>M72-SUM(O72:AC72)</f>
        <v>0</v>
      </c>
      <c r="AF72" s="12"/>
      <c r="AG72" s="12"/>
      <c r="AH72" s="12"/>
      <c r="AI72" s="12"/>
      <c r="AJ72" s="12"/>
      <c r="AK72" s="12"/>
      <c r="AL72" s="12"/>
      <c r="AM72" s="12"/>
      <c r="AN72" s="12"/>
      <c r="AO72" s="12"/>
      <c r="AP72" s="12"/>
      <c r="AQ72" s="12"/>
      <c r="AR72" s="12"/>
      <c r="AS72" s="12"/>
      <c r="AT72" s="12"/>
    </row>
    <row r="73" spans="2:46" ht="13.5" customHeight="1" x14ac:dyDescent="0.2">
      <c r="L73" s="6"/>
      <c r="M73" s="6">
        <f>+G73-I73-K73</f>
        <v>0</v>
      </c>
      <c r="N73" s="22"/>
      <c r="P73" s="22"/>
      <c r="R73" s="22"/>
      <c r="T73" s="22"/>
      <c r="V73" s="22"/>
      <c r="X73" s="22"/>
      <c r="Z73" s="22"/>
      <c r="AB73" s="6"/>
      <c r="AE73" s="6">
        <f>M73-SUM(O73:AC73)</f>
        <v>0</v>
      </c>
      <c r="AF73" s="12"/>
      <c r="AG73" s="12"/>
      <c r="AH73" s="12"/>
      <c r="AI73" s="12"/>
      <c r="AJ73" s="12"/>
      <c r="AK73" s="12"/>
      <c r="AL73" s="12"/>
      <c r="AM73" s="12"/>
      <c r="AN73" s="12"/>
      <c r="AO73" s="12"/>
      <c r="AP73" s="12"/>
      <c r="AQ73" s="12"/>
      <c r="AR73" s="12"/>
      <c r="AS73" s="12"/>
      <c r="AT73" s="12"/>
    </row>
    <row r="74" spans="2:46" ht="13.5" customHeight="1" x14ac:dyDescent="0.2">
      <c r="L74" s="6"/>
      <c r="M74" s="6">
        <f>+G74-I74-K74</f>
        <v>0</v>
      </c>
      <c r="N74" s="22"/>
      <c r="P74" s="22"/>
      <c r="R74" s="22"/>
      <c r="T74" s="22"/>
      <c r="V74" s="22"/>
      <c r="X74" s="22"/>
      <c r="Z74" s="22"/>
      <c r="AB74" s="6"/>
      <c r="AE74" s="6">
        <f>M74-SUM(O74:AC74)</f>
        <v>0</v>
      </c>
      <c r="AF74" s="12"/>
      <c r="AG74" s="12"/>
      <c r="AH74" s="12"/>
      <c r="AI74" s="12"/>
      <c r="AJ74" s="12"/>
      <c r="AK74" s="12"/>
      <c r="AL74" s="12"/>
      <c r="AM74" s="12"/>
      <c r="AN74" s="12"/>
      <c r="AO74" s="12"/>
      <c r="AP74" s="12"/>
      <c r="AQ74" s="12"/>
      <c r="AR74" s="12"/>
      <c r="AS74" s="12"/>
      <c r="AT74" s="12"/>
    </row>
    <row r="75" spans="2:46" ht="13.5" customHeight="1" x14ac:dyDescent="0.2">
      <c r="L75" s="6"/>
      <c r="N75" s="22"/>
      <c r="O75" s="6"/>
      <c r="P75" s="22"/>
      <c r="Q75" s="6"/>
      <c r="R75" s="22"/>
      <c r="S75" s="6"/>
      <c r="T75" s="22"/>
      <c r="U75" s="6"/>
      <c r="V75" s="22"/>
      <c r="W75" s="6"/>
      <c r="X75" s="22"/>
      <c r="Y75" s="6"/>
      <c r="Z75" s="22"/>
      <c r="AA75" s="6"/>
      <c r="AB75" s="6"/>
      <c r="AC75" s="6"/>
      <c r="AE75" s="6"/>
      <c r="AF75" s="12"/>
      <c r="AG75" s="12"/>
      <c r="AH75" s="12"/>
      <c r="AI75" s="12"/>
      <c r="AJ75" s="12"/>
      <c r="AK75" s="12"/>
      <c r="AL75" s="12"/>
      <c r="AM75" s="12"/>
      <c r="AN75" s="12"/>
      <c r="AO75" s="12"/>
      <c r="AP75" s="12"/>
      <c r="AQ75" s="12"/>
      <c r="AR75" s="12"/>
      <c r="AS75" s="12"/>
      <c r="AT75" s="12"/>
    </row>
    <row r="76" spans="2:46" ht="13.5" customHeight="1" x14ac:dyDescent="0.2">
      <c r="E76" s="121" t="s">
        <v>58</v>
      </c>
      <c r="G76" s="96">
        <f>SUM(G71:G75)</f>
        <v>0</v>
      </c>
      <c r="H76" s="6"/>
      <c r="I76" s="96">
        <f>SUM(I71:I75)</f>
        <v>0</v>
      </c>
      <c r="J76" s="6"/>
      <c r="K76" s="96">
        <f>SUM(K71:K75)</f>
        <v>0</v>
      </c>
      <c r="L76" s="6"/>
      <c r="M76" s="96">
        <f>SUM(M71:M75)</f>
        <v>0</v>
      </c>
      <c r="N76" s="6"/>
      <c r="O76" s="96">
        <f>SUM(O71:O75)</f>
        <v>0</v>
      </c>
      <c r="P76" s="6"/>
      <c r="Q76" s="96">
        <f>SUM(Q71:Q75)</f>
        <v>0</v>
      </c>
      <c r="R76" s="6"/>
      <c r="S76" s="96">
        <f>SUM(S71:S75)</f>
        <v>0</v>
      </c>
      <c r="T76" s="6"/>
      <c r="U76" s="96">
        <f>SUM(U71:U75)</f>
        <v>0</v>
      </c>
      <c r="V76" s="6"/>
      <c r="W76" s="96">
        <f>SUM(W71:W75)</f>
        <v>0</v>
      </c>
      <c r="X76" s="6"/>
      <c r="Y76" s="96">
        <f>SUM(Y71:Y75)</f>
        <v>0</v>
      </c>
      <c r="Z76" s="6"/>
      <c r="AA76" s="96">
        <f>SUM(AA71:AA75)</f>
        <v>0</v>
      </c>
      <c r="AB76" s="6"/>
      <c r="AC76" s="96">
        <f>SUM(AC71:AC75)</f>
        <v>0</v>
      </c>
      <c r="AE76" s="96">
        <f>SUM(AE71:AE75)</f>
        <v>0</v>
      </c>
      <c r="AF76" s="12"/>
      <c r="AG76" s="12"/>
      <c r="AH76" s="12"/>
      <c r="AI76" s="12"/>
      <c r="AJ76" s="12"/>
      <c r="AK76" s="12"/>
      <c r="AL76" s="12"/>
      <c r="AM76" s="12"/>
      <c r="AN76" s="12"/>
      <c r="AO76" s="12"/>
      <c r="AP76" s="12"/>
      <c r="AQ76" s="12"/>
      <c r="AR76" s="12"/>
      <c r="AS76" s="12"/>
      <c r="AT76" s="12"/>
    </row>
    <row r="77" spans="2:46" ht="13.5" customHeight="1" x14ac:dyDescent="0.2">
      <c r="G77" s="6"/>
      <c r="H77" s="6"/>
      <c r="I77" s="6"/>
      <c r="J77" s="6"/>
      <c r="K77" s="6"/>
      <c r="L77" s="6"/>
      <c r="M77" s="6"/>
      <c r="N77" s="22"/>
      <c r="O77" s="6"/>
      <c r="P77" s="22"/>
      <c r="Q77" s="6"/>
      <c r="R77" s="22"/>
      <c r="S77" s="6"/>
      <c r="T77" s="22"/>
      <c r="U77" s="6"/>
      <c r="V77" s="22"/>
      <c r="W77" s="6"/>
      <c r="X77" s="22"/>
      <c r="Y77" s="6"/>
      <c r="Z77" s="22"/>
      <c r="AA77" s="6"/>
      <c r="AB77" s="6"/>
      <c r="AC77" s="6"/>
      <c r="AE77" s="6"/>
      <c r="AF77" s="12"/>
      <c r="AG77" s="12"/>
      <c r="AH77" s="12"/>
      <c r="AI77" s="12"/>
      <c r="AJ77" s="12"/>
      <c r="AK77" s="12"/>
      <c r="AL77" s="12"/>
      <c r="AM77" s="12"/>
      <c r="AN77" s="12"/>
      <c r="AO77" s="12"/>
      <c r="AP77" s="12"/>
      <c r="AQ77" s="12"/>
      <c r="AR77" s="12"/>
      <c r="AS77" s="12"/>
      <c r="AT77" s="12"/>
    </row>
    <row r="78" spans="2:46" ht="13.5" customHeight="1" x14ac:dyDescent="0.2">
      <c r="B78" s="12" t="s">
        <v>334</v>
      </c>
      <c r="L78" s="6"/>
      <c r="N78" s="6"/>
      <c r="P78" s="6"/>
      <c r="R78" s="6"/>
      <c r="T78" s="6"/>
      <c r="V78" s="6"/>
      <c r="X78" s="6"/>
      <c r="Z78" s="6"/>
      <c r="AB78" s="6"/>
      <c r="AF78" s="12"/>
      <c r="AG78" s="12"/>
      <c r="AH78" s="12"/>
      <c r="AI78" s="12"/>
      <c r="AJ78" s="12"/>
      <c r="AK78" s="12"/>
      <c r="AL78" s="12"/>
      <c r="AM78" s="12"/>
      <c r="AN78" s="12"/>
      <c r="AO78" s="12"/>
      <c r="AP78" s="12"/>
      <c r="AQ78" s="12"/>
      <c r="AR78" s="12"/>
      <c r="AS78" s="12"/>
      <c r="AT78" s="12"/>
    </row>
    <row r="79" spans="2:46" ht="13.5" customHeight="1" x14ac:dyDescent="0.2">
      <c r="G79" s="6"/>
      <c r="H79" s="6"/>
      <c r="I79" s="6"/>
      <c r="J79" s="6"/>
      <c r="K79" s="6"/>
      <c r="L79" s="6"/>
      <c r="M79" s="6">
        <f>+G79-I79-K79</f>
        <v>0</v>
      </c>
      <c r="N79" s="6"/>
      <c r="O79" s="6"/>
      <c r="P79" s="6"/>
      <c r="Q79" s="6"/>
      <c r="R79" s="6"/>
      <c r="S79" s="6"/>
      <c r="T79" s="6"/>
      <c r="U79" s="6"/>
      <c r="V79" s="6"/>
      <c r="W79" s="6"/>
      <c r="X79" s="6"/>
      <c r="Y79" s="6"/>
      <c r="Z79" s="6"/>
      <c r="AA79" s="6"/>
      <c r="AB79" s="6"/>
      <c r="AC79" s="6"/>
      <c r="AE79" s="6">
        <f>M79-SUM(O79:AC79)</f>
        <v>0</v>
      </c>
    </row>
    <row r="80" spans="2:46" ht="13.5" customHeight="1" x14ac:dyDescent="0.2">
      <c r="G80" s="6"/>
      <c r="H80" s="6"/>
      <c r="I80" s="6"/>
      <c r="J80" s="6"/>
      <c r="K80" s="6"/>
      <c r="L80" s="6"/>
      <c r="M80" s="6">
        <f>+G80-I80-K80</f>
        <v>0</v>
      </c>
      <c r="N80" s="6"/>
      <c r="O80" s="6"/>
      <c r="P80" s="6"/>
      <c r="Q80" s="6"/>
      <c r="R80" s="6"/>
      <c r="S80" s="6"/>
      <c r="T80" s="6"/>
      <c r="U80" s="6"/>
      <c r="V80" s="6"/>
      <c r="W80" s="6"/>
      <c r="X80" s="6"/>
      <c r="Y80" s="6"/>
      <c r="Z80" s="6"/>
      <c r="AA80" s="6"/>
      <c r="AB80" s="6"/>
      <c r="AC80" s="6"/>
      <c r="AE80" s="6">
        <f>M80-SUM(O80:AC80)</f>
        <v>0</v>
      </c>
    </row>
    <row r="81" spans="2:31" ht="13.5" customHeight="1" x14ac:dyDescent="0.2">
      <c r="G81" s="6"/>
      <c r="H81" s="6"/>
      <c r="I81" s="6"/>
      <c r="J81" s="6"/>
      <c r="K81" s="6"/>
      <c r="L81" s="6"/>
      <c r="M81" s="6">
        <f>+G81-I81-K81</f>
        <v>0</v>
      </c>
      <c r="N81" s="6"/>
      <c r="O81" s="6"/>
      <c r="P81" s="6"/>
      <c r="Q81" s="6"/>
      <c r="R81" s="6"/>
      <c r="S81" s="6"/>
      <c r="T81" s="6"/>
      <c r="U81" s="6"/>
      <c r="V81" s="6"/>
      <c r="W81" s="6"/>
      <c r="X81" s="6"/>
      <c r="Y81" s="6"/>
      <c r="Z81" s="6"/>
      <c r="AA81" s="6"/>
      <c r="AB81" s="6"/>
      <c r="AC81" s="6"/>
      <c r="AE81" s="6">
        <f>M81-SUM(O81:AC81)</f>
        <v>0</v>
      </c>
    </row>
    <row r="82" spans="2:31" ht="13.5" customHeight="1" x14ac:dyDescent="0.2">
      <c r="G82" s="6"/>
      <c r="H82" s="6"/>
      <c r="I82" s="6"/>
      <c r="J82" s="6"/>
      <c r="K82" s="6"/>
      <c r="L82" s="6"/>
      <c r="M82" s="6">
        <f>+G82-I82-K82</f>
        <v>0</v>
      </c>
      <c r="N82" s="6"/>
      <c r="O82" s="6"/>
      <c r="P82" s="6"/>
      <c r="Q82" s="6"/>
      <c r="R82" s="6"/>
      <c r="S82" s="6"/>
      <c r="T82" s="6"/>
      <c r="U82" s="6"/>
      <c r="V82" s="6"/>
      <c r="W82" s="6"/>
      <c r="X82" s="6"/>
      <c r="Y82" s="6"/>
      <c r="Z82" s="6"/>
      <c r="AA82" s="6"/>
      <c r="AB82" s="6"/>
      <c r="AC82" s="6"/>
      <c r="AE82" s="6">
        <f>M82-SUM(O82:AC82)</f>
        <v>0</v>
      </c>
    </row>
    <row r="83" spans="2:31" ht="13.5" customHeight="1" x14ac:dyDescent="0.2">
      <c r="G83" s="6"/>
      <c r="H83" s="6"/>
      <c r="I83" s="6"/>
      <c r="J83" s="6"/>
      <c r="K83" s="6"/>
      <c r="L83" s="6"/>
      <c r="M83" s="6">
        <f>+G83-I83-K83</f>
        <v>0</v>
      </c>
      <c r="N83" s="6"/>
      <c r="O83" s="6"/>
      <c r="P83" s="6"/>
      <c r="Q83" s="6"/>
      <c r="R83" s="6"/>
      <c r="S83" s="6"/>
      <c r="T83" s="6"/>
      <c r="U83" s="6"/>
      <c r="V83" s="6"/>
      <c r="W83" s="6"/>
      <c r="X83" s="6"/>
      <c r="Y83" s="6"/>
      <c r="Z83" s="6"/>
      <c r="AA83" s="6"/>
      <c r="AB83" s="6"/>
      <c r="AC83" s="6"/>
      <c r="AE83" s="6">
        <f>M83-SUM(O83:AC83)</f>
        <v>0</v>
      </c>
    </row>
    <row r="84" spans="2:31" ht="13.5" customHeight="1" x14ac:dyDescent="0.2">
      <c r="G84" s="6"/>
      <c r="H84" s="6"/>
      <c r="I84" s="6"/>
      <c r="J84" s="6"/>
      <c r="K84" s="6"/>
      <c r="L84" s="6"/>
      <c r="M84" s="6"/>
      <c r="N84" s="6"/>
      <c r="O84" s="6"/>
      <c r="P84" s="6"/>
      <c r="Q84" s="6"/>
      <c r="R84" s="6"/>
      <c r="S84" s="6"/>
      <c r="T84" s="6"/>
      <c r="U84" s="6"/>
      <c r="V84" s="6"/>
      <c r="W84" s="6"/>
      <c r="X84" s="6"/>
      <c r="Y84" s="6"/>
      <c r="Z84" s="6"/>
      <c r="AA84" s="6"/>
      <c r="AB84" s="6"/>
      <c r="AC84" s="6"/>
      <c r="AE84" s="6"/>
    </row>
    <row r="85" spans="2:31" ht="13.5" customHeight="1" x14ac:dyDescent="0.2">
      <c r="E85" s="121" t="s">
        <v>58</v>
      </c>
      <c r="G85" s="96">
        <f>SUM(G79:G84)</f>
        <v>0</v>
      </c>
      <c r="H85" s="6"/>
      <c r="I85" s="96">
        <f>SUM(I79:I84)</f>
        <v>0</v>
      </c>
      <c r="J85" s="6"/>
      <c r="K85" s="96">
        <f>SUM(K79:K84)</f>
        <v>0</v>
      </c>
      <c r="L85" s="6"/>
      <c r="M85" s="96">
        <f>SUM(M79:M84)</f>
        <v>0</v>
      </c>
      <c r="N85" s="6"/>
      <c r="O85" s="96">
        <f t="shared" ref="O85:AA85" si="6">SUM(O79:O84)</f>
        <v>0</v>
      </c>
      <c r="P85" s="6"/>
      <c r="Q85" s="96">
        <f t="shared" si="6"/>
        <v>0</v>
      </c>
      <c r="R85" s="6"/>
      <c r="S85" s="96">
        <f t="shared" si="6"/>
        <v>0</v>
      </c>
      <c r="T85" s="6"/>
      <c r="U85" s="96">
        <f t="shared" si="6"/>
        <v>0</v>
      </c>
      <c r="V85" s="6"/>
      <c r="W85" s="96">
        <f t="shared" si="6"/>
        <v>0</v>
      </c>
      <c r="X85" s="6"/>
      <c r="Y85" s="96">
        <f t="shared" si="6"/>
        <v>0</v>
      </c>
      <c r="Z85" s="6"/>
      <c r="AA85" s="96">
        <f t="shared" si="6"/>
        <v>0</v>
      </c>
      <c r="AB85" s="6"/>
      <c r="AC85" s="96">
        <f>SUM(AC79:AC84)</f>
        <v>0</v>
      </c>
      <c r="AE85" s="96">
        <f>SUM(AE79:AE84)</f>
        <v>0</v>
      </c>
    </row>
    <row r="86" spans="2:31" ht="13.5" customHeight="1" x14ac:dyDescent="0.2">
      <c r="L86" s="6"/>
      <c r="N86" s="6"/>
      <c r="P86" s="6"/>
      <c r="R86" s="6"/>
      <c r="T86" s="6"/>
      <c r="V86" s="6"/>
      <c r="X86" s="6"/>
      <c r="Z86" s="6"/>
      <c r="AB86" s="6"/>
    </row>
    <row r="87" spans="2:31" ht="13.5" customHeight="1" x14ac:dyDescent="0.2">
      <c r="B87" s="12" t="s">
        <v>64</v>
      </c>
      <c r="L87" s="6"/>
      <c r="N87" s="6"/>
      <c r="P87" s="6"/>
      <c r="R87" s="6"/>
      <c r="T87" s="6"/>
      <c r="V87" s="6"/>
      <c r="X87" s="6"/>
      <c r="Z87" s="6"/>
      <c r="AA87" s="22"/>
      <c r="AB87" s="6"/>
      <c r="AC87" s="22"/>
    </row>
    <row r="88" spans="2:31" ht="13.5" customHeight="1" x14ac:dyDescent="0.2">
      <c r="D88" s="12" t="s">
        <v>228</v>
      </c>
      <c r="L88" s="6"/>
      <c r="M88" s="6">
        <f>+G88-I88-K88</f>
        <v>0</v>
      </c>
      <c r="N88" s="6"/>
      <c r="P88" s="6"/>
      <c r="R88" s="6"/>
      <c r="T88" s="6"/>
      <c r="V88" s="6"/>
      <c r="X88" s="6"/>
      <c r="Z88" s="6"/>
      <c r="AA88" s="22"/>
      <c r="AB88" s="6"/>
      <c r="AC88" s="22"/>
      <c r="AE88" s="6">
        <f>M88-SUM(O88:AC88)</f>
        <v>0</v>
      </c>
    </row>
    <row r="89" spans="2:31" ht="13.5" customHeight="1" x14ac:dyDescent="0.2">
      <c r="D89" s="12" t="s">
        <v>229</v>
      </c>
      <c r="L89" s="6"/>
      <c r="M89" s="6">
        <f>+G89-I89-K89</f>
        <v>0</v>
      </c>
      <c r="N89" s="6"/>
      <c r="P89" s="6"/>
      <c r="R89" s="6"/>
      <c r="T89" s="6"/>
      <c r="V89" s="6"/>
      <c r="X89" s="6"/>
      <c r="Z89" s="6"/>
      <c r="AA89" s="22"/>
      <c r="AB89" s="6"/>
      <c r="AC89" s="22"/>
      <c r="AE89" s="6">
        <f>M89-SUM(O89:AC89)</f>
        <v>0</v>
      </c>
    </row>
    <row r="90" spans="2:31" ht="13.5" customHeight="1" x14ac:dyDescent="0.2">
      <c r="L90" s="6"/>
      <c r="M90" s="6">
        <f>+G90-I90-K90</f>
        <v>0</v>
      </c>
      <c r="N90" s="6"/>
      <c r="P90" s="6"/>
      <c r="R90" s="6"/>
      <c r="T90" s="6"/>
      <c r="V90" s="6"/>
      <c r="X90" s="6"/>
      <c r="Z90" s="6"/>
      <c r="AA90" s="22"/>
      <c r="AB90" s="6"/>
      <c r="AC90" s="22"/>
      <c r="AE90" s="6">
        <f>M90-SUM(O90:AC90)</f>
        <v>0</v>
      </c>
    </row>
    <row r="91" spans="2:31" ht="13.5" customHeight="1" x14ac:dyDescent="0.2">
      <c r="L91" s="6"/>
      <c r="M91" s="6">
        <f>+G91-I91-K91</f>
        <v>0</v>
      </c>
      <c r="N91" s="6"/>
      <c r="P91" s="6"/>
      <c r="R91" s="6"/>
      <c r="T91" s="6"/>
      <c r="V91" s="6"/>
      <c r="X91" s="6"/>
      <c r="Z91" s="6"/>
      <c r="AA91" s="22"/>
      <c r="AB91" s="6"/>
      <c r="AC91" s="22"/>
      <c r="AE91" s="6">
        <f>M91-SUM(O91:AC91)</f>
        <v>0</v>
      </c>
    </row>
    <row r="92" spans="2:31" ht="13.5" customHeight="1" x14ac:dyDescent="0.2">
      <c r="B92" s="5"/>
      <c r="C92" s="5"/>
      <c r="D92" s="5"/>
      <c r="E92" s="3"/>
      <c r="F92" s="5"/>
      <c r="G92" s="5"/>
      <c r="H92" s="5"/>
      <c r="I92" s="5"/>
      <c r="J92" s="5"/>
      <c r="K92" s="5"/>
      <c r="L92" s="5"/>
      <c r="M92" s="5"/>
      <c r="N92" s="5"/>
      <c r="O92" s="14"/>
      <c r="P92" s="5"/>
      <c r="Q92" s="14"/>
      <c r="R92" s="5"/>
      <c r="S92" s="14"/>
      <c r="T92" s="5"/>
      <c r="U92" s="14"/>
      <c r="V92" s="5"/>
      <c r="W92" s="14"/>
      <c r="X92" s="5"/>
      <c r="Y92" s="14"/>
      <c r="Z92" s="5"/>
      <c r="AA92" s="22"/>
      <c r="AB92" s="5"/>
      <c r="AC92" s="22"/>
      <c r="AE92" s="5"/>
    </row>
    <row r="93" spans="2:31" ht="13.5" customHeight="1" x14ac:dyDescent="0.2">
      <c r="E93" s="121" t="s">
        <v>58</v>
      </c>
      <c r="G93" s="96">
        <f>SUM(G88:G92)</f>
        <v>0</v>
      </c>
      <c r="H93" s="6"/>
      <c r="I93" s="96">
        <f>SUM(I88:I92)</f>
        <v>0</v>
      </c>
      <c r="J93" s="6"/>
      <c r="K93" s="96">
        <f>SUM(K88:K92)</f>
        <v>0</v>
      </c>
      <c r="L93" s="6"/>
      <c r="M93" s="96">
        <f>SUM(M88:M92)</f>
        <v>0</v>
      </c>
      <c r="N93" s="6"/>
      <c r="O93" s="96">
        <f>SUM(O88:O92)</f>
        <v>0</v>
      </c>
      <c r="P93" s="6"/>
      <c r="Q93" s="96">
        <f>SUM(Q88:Q92)</f>
        <v>0</v>
      </c>
      <c r="R93" s="6"/>
      <c r="S93" s="96">
        <f>SUM(S88:S92)</f>
        <v>0</v>
      </c>
      <c r="T93" s="6"/>
      <c r="U93" s="96">
        <f>SUM(U88:U92)</f>
        <v>0</v>
      </c>
      <c r="V93" s="6"/>
      <c r="W93" s="96">
        <f>SUM(W88:W92)</f>
        <v>0</v>
      </c>
      <c r="X93" s="6"/>
      <c r="Y93" s="96">
        <f>SUM(Y88:Y92)</f>
        <v>0</v>
      </c>
      <c r="Z93" s="6"/>
      <c r="AA93" s="96">
        <f>SUM(AA88:AA92)</f>
        <v>0</v>
      </c>
      <c r="AB93" s="6"/>
      <c r="AC93" s="96">
        <f>SUM(AC88:AC92)</f>
        <v>0</v>
      </c>
      <c r="AE93" s="96">
        <f>SUM(AE88:AE92)</f>
        <v>0</v>
      </c>
    </row>
    <row r="94" spans="2:31" ht="13.5" customHeight="1" x14ac:dyDescent="0.2">
      <c r="L94" s="6"/>
      <c r="N94" s="6"/>
      <c r="P94" s="6"/>
      <c r="R94" s="6"/>
      <c r="T94" s="6"/>
      <c r="V94" s="6"/>
      <c r="X94" s="6"/>
      <c r="Z94" s="6"/>
      <c r="AB94" s="6"/>
    </row>
    <row r="95" spans="2:31" ht="13.5" customHeight="1" x14ac:dyDescent="0.2">
      <c r="B95" s="12" t="s">
        <v>65</v>
      </c>
      <c r="L95" s="6"/>
      <c r="N95" s="6"/>
      <c r="P95" s="6"/>
      <c r="R95" s="6"/>
      <c r="T95" s="6"/>
      <c r="V95" s="6"/>
      <c r="X95" s="6"/>
      <c r="Z95" s="6"/>
      <c r="AB95" s="6"/>
    </row>
    <row r="96" spans="2:31" ht="13.5" customHeight="1" x14ac:dyDescent="0.2">
      <c r="B96" s="12" t="s">
        <v>193</v>
      </c>
      <c r="L96" s="6"/>
      <c r="N96" s="6"/>
      <c r="P96" s="6"/>
      <c r="R96" s="6"/>
      <c r="T96" s="6"/>
      <c r="V96" s="6"/>
      <c r="X96" s="6"/>
      <c r="Z96" s="6"/>
      <c r="AB96" s="6"/>
    </row>
    <row r="97" spans="2:31" ht="13.5" customHeight="1" x14ac:dyDescent="0.2">
      <c r="D97" s="12" t="s">
        <v>66</v>
      </c>
      <c r="L97" s="6"/>
      <c r="M97" s="6">
        <f>+G97-I97-K97</f>
        <v>0</v>
      </c>
      <c r="N97" s="6"/>
      <c r="P97" s="6"/>
      <c r="R97" s="6"/>
      <c r="T97" s="6"/>
      <c r="V97" s="6"/>
      <c r="X97" s="6"/>
      <c r="Z97" s="6"/>
      <c r="AB97" s="6"/>
      <c r="AE97" s="6">
        <f>M97-SUM(O97:AC97)</f>
        <v>0</v>
      </c>
    </row>
    <row r="98" spans="2:31" ht="13.5" customHeight="1" x14ac:dyDescent="0.2">
      <c r="D98" s="12" t="s">
        <v>67</v>
      </c>
      <c r="L98" s="6"/>
      <c r="M98" s="6">
        <f>+G98-I98-K98</f>
        <v>0</v>
      </c>
      <c r="N98" s="6"/>
      <c r="P98" s="6"/>
      <c r="R98" s="6"/>
      <c r="T98" s="6"/>
      <c r="V98" s="6"/>
      <c r="X98" s="6"/>
      <c r="Z98" s="6"/>
      <c r="AB98" s="6"/>
      <c r="AE98" s="6">
        <f>M98-SUM(O98:AC98)</f>
        <v>0</v>
      </c>
    </row>
    <row r="99" spans="2:31" ht="13.5" customHeight="1" x14ac:dyDescent="0.2">
      <c r="D99" s="12" t="s">
        <v>68</v>
      </c>
      <c r="L99" s="6"/>
      <c r="M99" s="6">
        <f>+G99-I99-K99</f>
        <v>0</v>
      </c>
      <c r="N99" s="6"/>
      <c r="P99" s="6"/>
      <c r="R99" s="6"/>
      <c r="T99" s="6"/>
      <c r="V99" s="6"/>
      <c r="X99" s="6"/>
      <c r="Z99" s="6"/>
      <c r="AB99" s="6"/>
      <c r="AE99" s="6">
        <f>M99-SUM(O99:AC99)</f>
        <v>0</v>
      </c>
    </row>
    <row r="100" spans="2:31" ht="13.5" customHeight="1" x14ac:dyDescent="0.2">
      <c r="L100" s="6"/>
      <c r="M100" s="6">
        <f>+G100-I100-K100</f>
        <v>0</v>
      </c>
      <c r="N100" s="6"/>
      <c r="P100" s="6"/>
      <c r="R100" s="6"/>
      <c r="T100" s="6"/>
      <c r="V100" s="6"/>
      <c r="X100" s="6"/>
      <c r="Z100" s="6"/>
      <c r="AB100" s="6"/>
      <c r="AE100" s="6">
        <f>M100-SUM(O100:AC100)</f>
        <v>0</v>
      </c>
    </row>
    <row r="101" spans="2:31" ht="13.5" customHeight="1" x14ac:dyDescent="0.2">
      <c r="L101" s="6"/>
      <c r="N101" s="6"/>
      <c r="P101" s="6"/>
      <c r="R101" s="6"/>
      <c r="T101" s="6"/>
      <c r="V101" s="6"/>
      <c r="X101" s="6"/>
      <c r="Z101" s="6"/>
      <c r="AB101" s="6"/>
    </row>
    <row r="102" spans="2:31" ht="13.5" customHeight="1" x14ac:dyDescent="0.2">
      <c r="E102" s="121" t="s">
        <v>58</v>
      </c>
      <c r="G102" s="96">
        <f>SUM(G97:G101)</f>
        <v>0</v>
      </c>
      <c r="H102" s="6"/>
      <c r="I102" s="96">
        <f>SUM(I97:I101)</f>
        <v>0</v>
      </c>
      <c r="J102" s="6"/>
      <c r="K102" s="96">
        <f>SUM(K97:K101)</f>
        <v>0</v>
      </c>
      <c r="L102" s="6"/>
      <c r="M102" s="96">
        <f>SUM(M97:M101)</f>
        <v>0</v>
      </c>
      <c r="N102" s="6"/>
      <c r="O102" s="96">
        <f>SUM(O97:O101)</f>
        <v>0</v>
      </c>
      <c r="P102" s="6"/>
      <c r="Q102" s="96">
        <f>SUM(Q97:Q101)</f>
        <v>0</v>
      </c>
      <c r="R102" s="6"/>
      <c r="S102" s="96">
        <f>SUM(S97:S101)</f>
        <v>0</v>
      </c>
      <c r="T102" s="6"/>
      <c r="U102" s="96">
        <f>SUM(U97:U101)</f>
        <v>0</v>
      </c>
      <c r="V102" s="6"/>
      <c r="W102" s="96">
        <f>SUM(W97:W101)</f>
        <v>0</v>
      </c>
      <c r="X102" s="6"/>
      <c r="Y102" s="96">
        <f>SUM(Y97:Y101)</f>
        <v>0</v>
      </c>
      <c r="Z102" s="6"/>
      <c r="AA102" s="96">
        <f>SUM(AA97:AA101)</f>
        <v>0</v>
      </c>
      <c r="AB102" s="6"/>
      <c r="AC102" s="96">
        <f>SUM(AC97:AC101)</f>
        <v>0</v>
      </c>
      <c r="AE102" s="96">
        <f>SUM(AE97:AE101)</f>
        <v>0</v>
      </c>
    </row>
    <row r="103" spans="2:31" ht="13.5" customHeight="1" x14ac:dyDescent="0.2">
      <c r="G103" s="6"/>
      <c r="H103" s="6"/>
      <c r="I103" s="6"/>
      <c r="J103" s="6"/>
      <c r="K103" s="6"/>
      <c r="L103" s="6"/>
      <c r="M103" s="6"/>
      <c r="N103" s="6"/>
      <c r="O103" s="6"/>
      <c r="P103" s="6"/>
      <c r="Q103" s="6"/>
      <c r="R103" s="6"/>
      <c r="S103" s="6"/>
      <c r="T103" s="6"/>
      <c r="U103" s="6"/>
      <c r="V103" s="6"/>
      <c r="W103" s="6"/>
      <c r="X103" s="6"/>
      <c r="Y103" s="6"/>
      <c r="Z103" s="6"/>
      <c r="AA103" s="6"/>
      <c r="AB103" s="6"/>
      <c r="AC103" s="6"/>
      <c r="AE103" s="6"/>
    </row>
    <row r="104" spans="2:31" ht="13.5" customHeight="1" x14ac:dyDescent="0.2">
      <c r="B104" s="12" t="s">
        <v>71</v>
      </c>
      <c r="L104" s="6"/>
      <c r="N104" s="6"/>
      <c r="P104" s="6"/>
      <c r="R104" s="6"/>
      <c r="T104" s="6"/>
      <c r="V104" s="6"/>
      <c r="X104" s="6"/>
      <c r="Z104" s="6"/>
      <c r="AA104" s="22"/>
      <c r="AB104" s="6"/>
      <c r="AC104" s="22"/>
    </row>
    <row r="105" spans="2:31" ht="13.5" customHeight="1" x14ac:dyDescent="0.2">
      <c r="L105" s="6"/>
      <c r="M105" s="6">
        <f>+G105-I105-K105</f>
        <v>0</v>
      </c>
      <c r="N105" s="6"/>
      <c r="P105" s="6"/>
      <c r="R105" s="6"/>
      <c r="T105" s="6"/>
      <c r="V105" s="6"/>
      <c r="X105" s="6"/>
      <c r="Z105" s="6"/>
      <c r="AA105" s="22"/>
      <c r="AB105" s="6"/>
      <c r="AC105" s="22"/>
      <c r="AE105" s="6">
        <f>M105-SUM(O105:AC105)</f>
        <v>0</v>
      </c>
    </row>
    <row r="106" spans="2:31" ht="13.5" customHeight="1" x14ac:dyDescent="0.2">
      <c r="L106" s="6"/>
      <c r="M106" s="6">
        <f>+G106-I106-K106</f>
        <v>0</v>
      </c>
      <c r="N106" s="6"/>
      <c r="P106" s="6"/>
      <c r="R106" s="6"/>
      <c r="T106" s="6"/>
      <c r="V106" s="6"/>
      <c r="X106" s="6"/>
      <c r="Z106" s="6"/>
      <c r="AA106" s="22"/>
      <c r="AB106" s="6"/>
      <c r="AC106" s="22"/>
      <c r="AE106" s="6">
        <f>M106-SUM(O106:AC106)</f>
        <v>0</v>
      </c>
    </row>
    <row r="107" spans="2:31" ht="13.5" customHeight="1" x14ac:dyDescent="0.2">
      <c r="L107" s="6"/>
      <c r="M107" s="6">
        <f>+G107-I107-K107</f>
        <v>0</v>
      </c>
      <c r="N107" s="6"/>
      <c r="P107" s="6"/>
      <c r="R107" s="6"/>
      <c r="T107" s="6"/>
      <c r="V107" s="6"/>
      <c r="X107" s="6"/>
      <c r="Z107" s="6"/>
      <c r="AA107" s="22"/>
      <c r="AB107" s="6"/>
      <c r="AC107" s="22"/>
      <c r="AE107" s="6">
        <f>M107-SUM(O107:AC107)</f>
        <v>0</v>
      </c>
    </row>
    <row r="108" spans="2:31" ht="13.5" customHeight="1" x14ac:dyDescent="0.2">
      <c r="L108" s="6"/>
      <c r="M108" s="6">
        <f>+G108-I108-K108</f>
        <v>0</v>
      </c>
      <c r="N108" s="6"/>
      <c r="P108" s="6"/>
      <c r="R108" s="6"/>
      <c r="T108" s="6"/>
      <c r="V108" s="6"/>
      <c r="X108" s="6"/>
      <c r="Z108" s="6"/>
      <c r="AA108" s="22"/>
      <c r="AB108" s="6"/>
      <c r="AC108" s="22"/>
      <c r="AE108" s="6">
        <f>M108-SUM(O108:AC108)</f>
        <v>0</v>
      </c>
    </row>
    <row r="109" spans="2:31" ht="13.5" customHeight="1" x14ac:dyDescent="0.2">
      <c r="L109" s="6"/>
      <c r="N109" s="6"/>
      <c r="P109" s="6"/>
      <c r="R109" s="6"/>
      <c r="T109" s="6"/>
      <c r="V109" s="6"/>
      <c r="X109" s="6"/>
      <c r="Z109" s="6"/>
      <c r="AB109" s="6"/>
    </row>
    <row r="110" spans="2:31" ht="13.5" customHeight="1" x14ac:dyDescent="0.2">
      <c r="E110" s="121" t="s">
        <v>58</v>
      </c>
      <c r="G110" s="96">
        <f>SUM(G105:G109)</f>
        <v>0</v>
      </c>
      <c r="H110" s="6"/>
      <c r="I110" s="96">
        <f>SUM(I105:I109)</f>
        <v>0</v>
      </c>
      <c r="J110" s="6"/>
      <c r="K110" s="96">
        <f>SUM(K105:K109)</f>
        <v>0</v>
      </c>
      <c r="L110" s="6"/>
      <c r="M110" s="96">
        <f>SUM(M105:M109)</f>
        <v>0</v>
      </c>
      <c r="N110" s="6"/>
      <c r="O110" s="96">
        <f>SUM(O105:O109)</f>
        <v>0</v>
      </c>
      <c r="P110" s="6"/>
      <c r="Q110" s="96">
        <f>SUM(Q105:Q109)</f>
        <v>0</v>
      </c>
      <c r="R110" s="6"/>
      <c r="S110" s="96">
        <f>SUM(S105:S109)</f>
        <v>0</v>
      </c>
      <c r="T110" s="6"/>
      <c r="U110" s="96">
        <f>SUM(U105:U109)</f>
        <v>0</v>
      </c>
      <c r="V110" s="6"/>
      <c r="W110" s="96">
        <f>SUM(W105:W109)</f>
        <v>0</v>
      </c>
      <c r="X110" s="6"/>
      <c r="Y110" s="96">
        <f>SUM(Y105:Y109)</f>
        <v>0</v>
      </c>
      <c r="Z110" s="6"/>
      <c r="AA110" s="96">
        <f>SUM(AA105:AA109)</f>
        <v>0</v>
      </c>
      <c r="AB110" s="6"/>
      <c r="AC110" s="96">
        <f>SUM(AC105:AC109)</f>
        <v>0</v>
      </c>
      <c r="AE110" s="96">
        <f>SUM(AE105:AE109)</f>
        <v>0</v>
      </c>
    </row>
    <row r="111" spans="2:31" ht="13.5" customHeight="1" x14ac:dyDescent="0.2">
      <c r="L111" s="6"/>
      <c r="N111" s="6"/>
      <c r="P111" s="6"/>
      <c r="R111" s="6"/>
      <c r="T111" s="6"/>
      <c r="V111" s="6"/>
      <c r="X111" s="6"/>
      <c r="Z111" s="6"/>
      <c r="AB111" s="6"/>
    </row>
    <row r="112" spans="2:31" ht="13.5" customHeight="1" x14ac:dyDescent="0.2">
      <c r="B112" s="12" t="s">
        <v>69</v>
      </c>
      <c r="G112" s="6"/>
      <c r="H112" s="6"/>
      <c r="I112" s="6"/>
      <c r="J112" s="6"/>
      <c r="K112" s="6"/>
      <c r="L112" s="6"/>
      <c r="M112" s="6"/>
      <c r="N112" s="6"/>
      <c r="P112" s="6"/>
      <c r="R112" s="6"/>
      <c r="T112" s="6"/>
      <c r="V112" s="6"/>
      <c r="X112" s="6"/>
      <c r="Z112" s="6"/>
      <c r="AA112" s="22"/>
      <c r="AB112" s="6"/>
      <c r="AC112" s="22"/>
    </row>
    <row r="113" spans="2:46" ht="13.5" customHeight="1" x14ac:dyDescent="0.2">
      <c r="D113" s="12" t="s">
        <v>230</v>
      </c>
      <c r="L113" s="6"/>
      <c r="M113" s="6">
        <f>+G113-I113-K113</f>
        <v>0</v>
      </c>
      <c r="N113" s="6"/>
      <c r="O113" s="6"/>
      <c r="P113" s="6"/>
      <c r="Q113" s="6"/>
      <c r="R113" s="6"/>
      <c r="S113" s="6"/>
      <c r="T113" s="6"/>
      <c r="U113" s="6"/>
      <c r="V113" s="6"/>
      <c r="W113" s="6"/>
      <c r="X113" s="6"/>
      <c r="Y113" s="6"/>
      <c r="Z113" s="6"/>
      <c r="AA113" s="6"/>
      <c r="AB113" s="6"/>
      <c r="AC113" s="6"/>
      <c r="AE113" s="6">
        <f>M113-SUM(O113:AC113)</f>
        <v>0</v>
      </c>
    </row>
    <row r="114" spans="2:46" ht="13.5" customHeight="1" x14ac:dyDescent="0.2">
      <c r="D114" s="12" t="s">
        <v>231</v>
      </c>
      <c r="L114" s="6"/>
      <c r="M114" s="6">
        <f>+G114-I114-K114</f>
        <v>0</v>
      </c>
      <c r="N114" s="6"/>
      <c r="O114" s="6"/>
      <c r="P114" s="6"/>
      <c r="Q114" s="6"/>
      <c r="R114" s="6"/>
      <c r="S114" s="6"/>
      <c r="T114" s="6"/>
      <c r="U114" s="6"/>
      <c r="V114" s="6"/>
      <c r="W114" s="6"/>
      <c r="X114" s="6"/>
      <c r="Y114" s="6"/>
      <c r="Z114" s="6"/>
      <c r="AA114" s="6"/>
      <c r="AB114" s="6"/>
      <c r="AC114" s="6"/>
      <c r="AE114" s="6">
        <f>M114-SUM(O114:AC114)</f>
        <v>0</v>
      </c>
    </row>
    <row r="115" spans="2:46" ht="13.5" customHeight="1" x14ac:dyDescent="0.2">
      <c r="D115" s="12" t="s">
        <v>232</v>
      </c>
      <c r="L115" s="6"/>
      <c r="M115" s="6">
        <f>+G115-I115-K115</f>
        <v>0</v>
      </c>
      <c r="N115" s="6"/>
      <c r="O115" s="6"/>
      <c r="P115" s="6"/>
      <c r="Q115" s="6"/>
      <c r="R115" s="6"/>
      <c r="S115" s="6"/>
      <c r="T115" s="6"/>
      <c r="U115" s="6"/>
      <c r="V115" s="6"/>
      <c r="W115" s="6"/>
      <c r="X115" s="6"/>
      <c r="Y115" s="6"/>
      <c r="Z115" s="6"/>
      <c r="AA115" s="6"/>
      <c r="AB115" s="6"/>
      <c r="AC115" s="6"/>
      <c r="AE115" s="6">
        <f>M115-SUM(O115:AC115)</f>
        <v>0</v>
      </c>
    </row>
    <row r="116" spans="2:46" ht="13.5" customHeight="1" x14ac:dyDescent="0.2">
      <c r="L116" s="6"/>
      <c r="M116" s="6">
        <f>+G116-I116-K116</f>
        <v>0</v>
      </c>
      <c r="N116" s="6"/>
      <c r="O116" s="6"/>
      <c r="P116" s="6"/>
      <c r="Q116" s="6"/>
      <c r="R116" s="6"/>
      <c r="S116" s="6"/>
      <c r="T116" s="6"/>
      <c r="U116" s="6"/>
      <c r="V116" s="6"/>
      <c r="W116" s="6"/>
      <c r="X116" s="6"/>
      <c r="Y116" s="6"/>
      <c r="Z116" s="6"/>
      <c r="AA116" s="6"/>
      <c r="AB116" s="6"/>
      <c r="AC116" s="6"/>
      <c r="AE116" s="6">
        <f>M116-SUM(O116:AC116)</f>
        <v>0</v>
      </c>
    </row>
    <row r="117" spans="2:46" ht="13.5" customHeight="1" x14ac:dyDescent="0.2">
      <c r="L117" s="6"/>
      <c r="N117" s="6"/>
      <c r="O117" s="6"/>
      <c r="P117" s="6"/>
      <c r="Q117" s="6"/>
      <c r="R117" s="6"/>
      <c r="S117" s="6"/>
      <c r="T117" s="6"/>
      <c r="U117" s="6"/>
      <c r="V117" s="6"/>
      <c r="W117" s="6"/>
      <c r="X117" s="6"/>
      <c r="Y117" s="6"/>
      <c r="Z117" s="6"/>
      <c r="AA117" s="6"/>
      <c r="AB117" s="6"/>
      <c r="AC117" s="6"/>
    </row>
    <row r="118" spans="2:46" ht="13.5" customHeight="1" x14ac:dyDescent="0.2">
      <c r="E118" s="121" t="s">
        <v>58</v>
      </c>
      <c r="G118" s="96">
        <f>SUM(G113:G117)</f>
        <v>0</v>
      </c>
      <c r="H118" s="6"/>
      <c r="I118" s="96">
        <f>SUM(I113:I117)</f>
        <v>0</v>
      </c>
      <c r="J118" s="6"/>
      <c r="K118" s="96">
        <f>SUM(K113:K117)</f>
        <v>0</v>
      </c>
      <c r="L118" s="6"/>
      <c r="M118" s="96">
        <f>SUM(M113:M117)</f>
        <v>0</v>
      </c>
      <c r="N118" s="6"/>
      <c r="O118" s="96">
        <f t="shared" ref="O118:AA118" si="7">SUM(O113:O117)</f>
        <v>0</v>
      </c>
      <c r="P118" s="6"/>
      <c r="Q118" s="96">
        <f t="shared" si="7"/>
        <v>0</v>
      </c>
      <c r="R118" s="6"/>
      <c r="S118" s="96">
        <f t="shared" si="7"/>
        <v>0</v>
      </c>
      <c r="T118" s="6"/>
      <c r="U118" s="96">
        <f t="shared" si="7"/>
        <v>0</v>
      </c>
      <c r="V118" s="6"/>
      <c r="W118" s="96">
        <f t="shared" si="7"/>
        <v>0</v>
      </c>
      <c r="X118" s="6"/>
      <c r="Y118" s="96">
        <f t="shared" si="7"/>
        <v>0</v>
      </c>
      <c r="Z118" s="6"/>
      <c r="AA118" s="96">
        <f t="shared" si="7"/>
        <v>0</v>
      </c>
      <c r="AB118" s="6"/>
      <c r="AC118" s="96">
        <f>SUM(AC113:AC117)</f>
        <v>0</v>
      </c>
      <c r="AE118" s="96">
        <f>SUM(AE113:AE117)</f>
        <v>0</v>
      </c>
    </row>
    <row r="119" spans="2:46" ht="13.5" customHeight="1" x14ac:dyDescent="0.2">
      <c r="B119" s="5"/>
      <c r="C119" s="5"/>
      <c r="D119" s="5"/>
      <c r="E119" s="3"/>
      <c r="F119" s="5"/>
      <c r="G119" s="6"/>
      <c r="H119" s="6"/>
      <c r="I119" s="6"/>
      <c r="J119" s="6"/>
      <c r="K119" s="6"/>
      <c r="L119" s="6"/>
      <c r="M119" s="6"/>
      <c r="N119" s="5"/>
      <c r="O119" s="5"/>
      <c r="P119" s="5"/>
      <c r="Q119" s="5"/>
      <c r="R119" s="5"/>
      <c r="S119" s="5"/>
      <c r="T119" s="5"/>
      <c r="U119" s="5"/>
      <c r="V119" s="5"/>
      <c r="W119" s="5"/>
      <c r="X119" s="5"/>
      <c r="Y119" s="5"/>
      <c r="Z119" s="5"/>
      <c r="AA119" s="5"/>
      <c r="AB119" s="5"/>
      <c r="AC119" s="5"/>
      <c r="AE119" s="5"/>
    </row>
    <row r="120" spans="2:46" ht="13.5" customHeight="1" x14ac:dyDescent="0.2">
      <c r="B120" s="23" t="s">
        <v>253</v>
      </c>
      <c r="C120" s="23"/>
      <c r="D120" s="23"/>
      <c r="E120" s="3"/>
      <c r="F120" s="23"/>
      <c r="G120" s="6"/>
      <c r="H120" s="6"/>
      <c r="I120" s="6"/>
      <c r="J120" s="6"/>
      <c r="K120" s="6"/>
      <c r="L120" s="6"/>
      <c r="M120" s="6"/>
      <c r="N120" s="23"/>
      <c r="O120" s="23"/>
      <c r="P120" s="23"/>
      <c r="Q120" s="23"/>
      <c r="R120" s="23"/>
      <c r="S120" s="23"/>
      <c r="T120" s="23"/>
      <c r="U120" s="23"/>
      <c r="V120" s="23"/>
      <c r="W120" s="23"/>
      <c r="X120" s="23"/>
      <c r="Y120" s="23"/>
      <c r="Z120" s="23"/>
      <c r="AA120" s="23"/>
      <c r="AB120" s="23"/>
      <c r="AC120" s="23"/>
      <c r="AD120" s="23"/>
      <c r="AE120" s="23"/>
    </row>
    <row r="121" spans="2:46" s="27" customFormat="1" ht="13.5" customHeight="1" x14ac:dyDescent="0.2">
      <c r="B121" s="12"/>
      <c r="C121" s="12"/>
      <c r="D121" s="12"/>
      <c r="E121" s="121"/>
      <c r="F121" s="12"/>
      <c r="G121" s="12"/>
      <c r="H121" s="12"/>
      <c r="I121" s="12"/>
      <c r="J121" s="12"/>
      <c r="K121" s="12"/>
      <c r="L121" s="6"/>
      <c r="M121" s="6">
        <f>+G121-I121-K121</f>
        <v>0</v>
      </c>
      <c r="N121" s="6"/>
      <c r="O121" s="6"/>
      <c r="P121" s="6"/>
      <c r="Q121" s="6"/>
      <c r="R121" s="6"/>
      <c r="S121" s="6"/>
      <c r="T121" s="6"/>
      <c r="U121" s="6"/>
      <c r="V121" s="6"/>
      <c r="W121" s="6"/>
      <c r="X121" s="6"/>
      <c r="Y121" s="6"/>
      <c r="Z121" s="6"/>
      <c r="AA121" s="6"/>
      <c r="AB121" s="6"/>
      <c r="AC121" s="6"/>
      <c r="AD121" s="6"/>
      <c r="AE121" s="6">
        <f>M121-SUM(O121:AC121)</f>
        <v>0</v>
      </c>
    </row>
    <row r="122" spans="2:46" ht="13.5" customHeight="1" x14ac:dyDescent="0.2">
      <c r="L122" s="6"/>
      <c r="M122" s="6">
        <f>+G122-I122-K122</f>
        <v>0</v>
      </c>
      <c r="N122" s="6"/>
      <c r="O122" s="6"/>
      <c r="P122" s="6"/>
      <c r="Q122" s="6"/>
      <c r="R122" s="6"/>
      <c r="S122" s="6"/>
      <c r="T122" s="6"/>
      <c r="U122" s="6"/>
      <c r="V122" s="6"/>
      <c r="W122" s="6"/>
      <c r="X122" s="6"/>
      <c r="Y122" s="6"/>
      <c r="Z122" s="6"/>
      <c r="AA122" s="6"/>
      <c r="AB122" s="6"/>
      <c r="AC122" s="6"/>
      <c r="AE122" s="6">
        <f>M122-SUM(O122:AC122)</f>
        <v>0</v>
      </c>
      <c r="AF122" s="12"/>
      <c r="AG122" s="12"/>
      <c r="AH122" s="12"/>
      <c r="AI122" s="12"/>
      <c r="AJ122" s="12"/>
      <c r="AK122" s="12"/>
      <c r="AL122" s="12"/>
      <c r="AM122" s="12"/>
      <c r="AN122" s="12"/>
      <c r="AO122" s="12"/>
      <c r="AP122" s="12"/>
      <c r="AQ122" s="12"/>
      <c r="AR122" s="12"/>
      <c r="AS122" s="12"/>
      <c r="AT122" s="12"/>
    </row>
    <row r="123" spans="2:46" ht="13.5" customHeight="1" x14ac:dyDescent="0.2">
      <c r="L123" s="6"/>
      <c r="M123" s="6">
        <f>+G123-I123-K123</f>
        <v>0</v>
      </c>
      <c r="N123" s="6"/>
      <c r="O123" s="6"/>
      <c r="P123" s="6"/>
      <c r="Q123" s="6"/>
      <c r="R123" s="6"/>
      <c r="S123" s="6"/>
      <c r="T123" s="6"/>
      <c r="U123" s="6"/>
      <c r="V123" s="6"/>
      <c r="W123" s="6"/>
      <c r="X123" s="6"/>
      <c r="Y123" s="6"/>
      <c r="Z123" s="6"/>
      <c r="AA123" s="6"/>
      <c r="AB123" s="6"/>
      <c r="AC123" s="6"/>
      <c r="AE123" s="6">
        <f>M123-SUM(O123:AC123)</f>
        <v>0</v>
      </c>
      <c r="AF123" s="12"/>
      <c r="AG123" s="12"/>
      <c r="AH123" s="12"/>
      <c r="AI123" s="12"/>
      <c r="AJ123" s="12"/>
      <c r="AK123" s="12"/>
      <c r="AL123" s="12"/>
      <c r="AM123" s="12"/>
      <c r="AN123" s="12"/>
      <c r="AO123" s="12"/>
      <c r="AP123" s="12"/>
      <c r="AQ123" s="12"/>
      <c r="AR123" s="12"/>
      <c r="AS123" s="12"/>
      <c r="AT123" s="12"/>
    </row>
    <row r="124" spans="2:46" ht="13.5" customHeight="1" x14ac:dyDescent="0.2">
      <c r="L124" s="6"/>
      <c r="M124" s="6">
        <f>+G124-I124-K124</f>
        <v>0</v>
      </c>
      <c r="N124" s="6"/>
      <c r="O124" s="6"/>
      <c r="P124" s="6"/>
      <c r="Q124" s="6"/>
      <c r="R124" s="6"/>
      <c r="S124" s="6"/>
      <c r="T124" s="6"/>
      <c r="U124" s="6"/>
      <c r="V124" s="6"/>
      <c r="W124" s="6"/>
      <c r="X124" s="6"/>
      <c r="Y124" s="6"/>
      <c r="Z124" s="6"/>
      <c r="AA124" s="6"/>
      <c r="AB124" s="6"/>
      <c r="AC124" s="6"/>
      <c r="AE124" s="6">
        <f>M124-SUM(O124:AC124)</f>
        <v>0</v>
      </c>
      <c r="AF124" s="12"/>
      <c r="AG124" s="12"/>
      <c r="AH124" s="12"/>
      <c r="AI124" s="12"/>
      <c r="AJ124" s="12"/>
      <c r="AK124" s="12"/>
      <c r="AL124" s="12"/>
      <c r="AM124" s="12"/>
      <c r="AN124" s="12"/>
      <c r="AO124" s="12"/>
      <c r="AP124" s="12"/>
      <c r="AQ124" s="12"/>
      <c r="AR124" s="12"/>
      <c r="AS124" s="12"/>
      <c r="AT124" s="12"/>
    </row>
    <row r="125" spans="2:46" ht="13.5" customHeight="1" x14ac:dyDescent="0.2">
      <c r="B125" s="5"/>
      <c r="C125" s="5"/>
      <c r="D125" s="5"/>
      <c r="E125" s="3"/>
      <c r="F125" s="5"/>
      <c r="L125" s="6"/>
      <c r="N125" s="6"/>
      <c r="O125" s="5"/>
      <c r="P125" s="6"/>
      <c r="Q125" s="5"/>
      <c r="R125" s="6"/>
      <c r="S125" s="5"/>
      <c r="T125" s="6"/>
      <c r="U125" s="5"/>
      <c r="V125" s="6"/>
      <c r="W125" s="5"/>
      <c r="X125" s="6"/>
      <c r="Y125" s="5"/>
      <c r="Z125" s="6"/>
      <c r="AA125" s="5"/>
      <c r="AB125" s="5"/>
      <c r="AC125" s="5"/>
      <c r="AE125" s="5"/>
      <c r="AF125" s="12"/>
      <c r="AG125" s="12"/>
      <c r="AH125" s="12"/>
      <c r="AI125" s="12"/>
      <c r="AJ125" s="12"/>
      <c r="AK125" s="12"/>
      <c r="AL125" s="12"/>
      <c r="AM125" s="12"/>
      <c r="AN125" s="12"/>
      <c r="AO125" s="12"/>
      <c r="AP125" s="12"/>
      <c r="AQ125" s="12"/>
      <c r="AR125" s="12"/>
      <c r="AS125" s="12"/>
      <c r="AT125" s="12"/>
    </row>
    <row r="126" spans="2:46" ht="13.5" customHeight="1" x14ac:dyDescent="0.2">
      <c r="E126" s="121" t="s">
        <v>58</v>
      </c>
      <c r="G126" s="96">
        <f>SUM(G121:G125)</f>
        <v>0</v>
      </c>
      <c r="H126" s="6"/>
      <c r="I126" s="96">
        <f>SUM(I121:I125)</f>
        <v>0</v>
      </c>
      <c r="J126" s="6"/>
      <c r="K126" s="96">
        <f>SUM(K121:K125)</f>
        <v>0</v>
      </c>
      <c r="L126" s="6"/>
      <c r="M126" s="96">
        <f>SUM(M121:M125)</f>
        <v>0</v>
      </c>
      <c r="N126" s="6"/>
      <c r="O126" s="96">
        <f>SUM(O121:O125)</f>
        <v>0</v>
      </c>
      <c r="P126" s="6"/>
      <c r="Q126" s="96">
        <f>SUM(Q121:Q125)</f>
        <v>0</v>
      </c>
      <c r="R126" s="6"/>
      <c r="S126" s="96">
        <f>SUM(S121:S125)</f>
        <v>0</v>
      </c>
      <c r="T126" s="6"/>
      <c r="U126" s="96">
        <f>SUM(U121:U125)</f>
        <v>0</v>
      </c>
      <c r="V126" s="6"/>
      <c r="W126" s="96">
        <f>SUM(W121:W125)</f>
        <v>0</v>
      </c>
      <c r="X126" s="6"/>
      <c r="Y126" s="96">
        <f>SUM(Y121:Y125)</f>
        <v>0</v>
      </c>
      <c r="Z126" s="6"/>
      <c r="AA126" s="96">
        <f>SUM(AA121:AA125)</f>
        <v>0</v>
      </c>
      <c r="AB126" s="6"/>
      <c r="AC126" s="96">
        <f>SUM(AC121:AC125)</f>
        <v>0</v>
      </c>
      <c r="AE126" s="96">
        <f>SUM(AE121:AE125)</f>
        <v>0</v>
      </c>
      <c r="AF126" s="12"/>
      <c r="AG126" s="12"/>
      <c r="AH126" s="12"/>
      <c r="AI126" s="12"/>
      <c r="AJ126" s="12"/>
      <c r="AK126" s="12"/>
      <c r="AL126" s="12"/>
      <c r="AM126" s="12"/>
      <c r="AN126" s="12"/>
      <c r="AO126" s="12"/>
      <c r="AP126" s="12"/>
      <c r="AQ126" s="12"/>
      <c r="AR126" s="12"/>
      <c r="AS126" s="12"/>
      <c r="AT126" s="12"/>
    </row>
    <row r="127" spans="2:46" ht="13.5" customHeight="1" x14ac:dyDescent="0.2">
      <c r="B127" s="5"/>
      <c r="C127" s="5"/>
      <c r="D127" s="5"/>
      <c r="E127" s="3"/>
      <c r="F127" s="5"/>
      <c r="G127" s="6"/>
      <c r="H127" s="6"/>
      <c r="I127" s="6"/>
      <c r="J127" s="6"/>
      <c r="K127" s="6"/>
      <c r="L127" s="6"/>
      <c r="M127" s="6"/>
      <c r="N127" s="6"/>
      <c r="O127" s="5"/>
      <c r="P127" s="6"/>
      <c r="Q127" s="5"/>
      <c r="R127" s="6"/>
      <c r="S127" s="5"/>
      <c r="T127" s="6"/>
      <c r="U127" s="5"/>
      <c r="V127" s="6"/>
      <c r="W127" s="5"/>
      <c r="X127" s="6"/>
      <c r="Y127" s="5"/>
      <c r="Z127" s="6"/>
      <c r="AA127" s="5"/>
      <c r="AB127" s="5"/>
      <c r="AC127" s="5"/>
      <c r="AE127" s="5"/>
      <c r="AF127" s="12"/>
      <c r="AG127" s="12"/>
      <c r="AH127" s="12"/>
      <c r="AI127" s="12"/>
      <c r="AJ127" s="12"/>
      <c r="AK127" s="12"/>
      <c r="AL127" s="12"/>
      <c r="AM127" s="12"/>
      <c r="AN127" s="12"/>
      <c r="AO127" s="12"/>
      <c r="AP127" s="12"/>
      <c r="AQ127" s="12"/>
      <c r="AR127" s="12"/>
      <c r="AS127" s="12"/>
      <c r="AT127" s="12"/>
    </row>
    <row r="128" spans="2:46" ht="13.5" customHeight="1" x14ac:dyDescent="0.2">
      <c r="B128" s="23" t="s">
        <v>63</v>
      </c>
      <c r="C128" s="23"/>
      <c r="D128" s="23"/>
      <c r="E128" s="3"/>
      <c r="F128" s="23"/>
      <c r="G128" s="6"/>
      <c r="H128" s="6"/>
      <c r="I128" s="6"/>
      <c r="J128" s="6"/>
      <c r="K128" s="6"/>
      <c r="L128" s="6"/>
      <c r="M128" s="6"/>
      <c r="N128" s="23"/>
      <c r="O128" s="23"/>
      <c r="P128" s="23"/>
      <c r="Q128" s="23"/>
      <c r="R128" s="23"/>
      <c r="S128" s="23"/>
      <c r="T128" s="23"/>
      <c r="U128" s="23"/>
      <c r="V128" s="23"/>
      <c r="W128" s="23"/>
      <c r="X128" s="23"/>
      <c r="Y128" s="23"/>
      <c r="Z128" s="23"/>
      <c r="AA128" s="23"/>
      <c r="AB128" s="23"/>
      <c r="AC128" s="23"/>
      <c r="AD128" s="23"/>
      <c r="AE128" s="23"/>
      <c r="AF128" s="12"/>
      <c r="AG128" s="12"/>
      <c r="AH128" s="12"/>
      <c r="AI128" s="12"/>
      <c r="AJ128" s="12"/>
      <c r="AK128" s="12"/>
      <c r="AL128" s="12"/>
      <c r="AM128" s="12"/>
      <c r="AN128" s="12"/>
      <c r="AO128" s="12"/>
      <c r="AP128" s="12"/>
      <c r="AQ128" s="12"/>
      <c r="AR128" s="12"/>
      <c r="AS128" s="12"/>
      <c r="AT128" s="12"/>
    </row>
    <row r="129" spans="2:46" s="27" customFormat="1" ht="13.5" customHeight="1" x14ac:dyDescent="0.2">
      <c r="B129" s="12"/>
      <c r="C129" s="12"/>
      <c r="D129" s="12"/>
      <c r="E129" s="121"/>
      <c r="F129" s="12"/>
      <c r="G129" s="12"/>
      <c r="H129" s="12"/>
      <c r="I129" s="12"/>
      <c r="J129" s="12"/>
      <c r="K129" s="12"/>
      <c r="L129" s="6"/>
      <c r="M129" s="6">
        <f>+G129-I129-K129</f>
        <v>0</v>
      </c>
      <c r="N129" s="6"/>
      <c r="O129" s="6"/>
      <c r="P129" s="6"/>
      <c r="Q129" s="6"/>
      <c r="R129" s="6"/>
      <c r="S129" s="6"/>
      <c r="T129" s="6"/>
      <c r="U129" s="6"/>
      <c r="V129" s="6"/>
      <c r="W129" s="6"/>
      <c r="X129" s="6"/>
      <c r="Y129" s="6"/>
      <c r="Z129" s="6"/>
      <c r="AA129" s="6"/>
      <c r="AB129" s="6"/>
      <c r="AC129" s="6"/>
      <c r="AD129" s="6"/>
      <c r="AE129" s="6">
        <f>M129-SUM(O129:AC129)</f>
        <v>0</v>
      </c>
    </row>
    <row r="130" spans="2:46" ht="13.5" customHeight="1" x14ac:dyDescent="0.2">
      <c r="L130" s="6"/>
      <c r="M130" s="6">
        <f>+G130-I130-K130</f>
        <v>0</v>
      </c>
      <c r="N130" s="6"/>
      <c r="O130" s="6"/>
      <c r="P130" s="6"/>
      <c r="Q130" s="6"/>
      <c r="R130" s="6"/>
      <c r="S130" s="6"/>
      <c r="T130" s="6"/>
      <c r="U130" s="6"/>
      <c r="V130" s="6"/>
      <c r="W130" s="6"/>
      <c r="X130" s="6"/>
      <c r="Y130" s="6"/>
      <c r="Z130" s="6"/>
      <c r="AA130" s="6"/>
      <c r="AB130" s="6"/>
      <c r="AC130" s="6"/>
      <c r="AE130" s="6">
        <f>M130-SUM(O130:AC130)</f>
        <v>0</v>
      </c>
      <c r="AF130" s="12"/>
      <c r="AG130" s="12"/>
      <c r="AH130" s="12"/>
      <c r="AI130" s="12"/>
      <c r="AJ130" s="12"/>
      <c r="AK130" s="12"/>
      <c r="AL130" s="12"/>
      <c r="AM130" s="12"/>
      <c r="AN130" s="12"/>
      <c r="AO130" s="12"/>
      <c r="AP130" s="12"/>
      <c r="AQ130" s="12"/>
      <c r="AR130" s="12"/>
      <c r="AS130" s="12"/>
      <c r="AT130" s="12"/>
    </row>
    <row r="131" spans="2:46" ht="13.5" customHeight="1" x14ac:dyDescent="0.2">
      <c r="L131" s="6"/>
      <c r="M131" s="6">
        <f>+G131-I131-K131</f>
        <v>0</v>
      </c>
      <c r="N131" s="6"/>
      <c r="O131" s="6"/>
      <c r="P131" s="6"/>
      <c r="Q131" s="6"/>
      <c r="R131" s="6"/>
      <c r="S131" s="6"/>
      <c r="T131" s="6"/>
      <c r="U131" s="6"/>
      <c r="V131" s="6"/>
      <c r="W131" s="6"/>
      <c r="X131" s="6"/>
      <c r="Y131" s="6"/>
      <c r="Z131" s="6"/>
      <c r="AA131" s="6"/>
      <c r="AB131" s="6"/>
      <c r="AC131" s="6"/>
      <c r="AE131" s="6">
        <f>M131-SUM(O131:AC131)</f>
        <v>0</v>
      </c>
      <c r="AF131" s="12"/>
      <c r="AG131" s="12"/>
      <c r="AH131" s="12"/>
      <c r="AI131" s="12"/>
      <c r="AJ131" s="12"/>
      <c r="AK131" s="12"/>
      <c r="AL131" s="12"/>
      <c r="AM131" s="12"/>
      <c r="AN131" s="12"/>
      <c r="AO131" s="12"/>
      <c r="AP131" s="12"/>
      <c r="AQ131" s="12"/>
      <c r="AR131" s="12"/>
      <c r="AS131" s="12"/>
      <c r="AT131" s="12"/>
    </row>
    <row r="132" spans="2:46" ht="13.5" customHeight="1" x14ac:dyDescent="0.2">
      <c r="L132" s="6"/>
      <c r="M132" s="6">
        <f>+G132-I132-K132</f>
        <v>0</v>
      </c>
      <c r="N132" s="6"/>
      <c r="O132" s="6"/>
      <c r="P132" s="6"/>
      <c r="Q132" s="6"/>
      <c r="R132" s="6"/>
      <c r="S132" s="6"/>
      <c r="T132" s="6"/>
      <c r="U132" s="6"/>
      <c r="V132" s="6"/>
      <c r="W132" s="6"/>
      <c r="X132" s="6"/>
      <c r="Y132" s="6"/>
      <c r="Z132" s="6"/>
      <c r="AA132" s="6"/>
      <c r="AB132" s="6"/>
      <c r="AC132" s="6"/>
      <c r="AE132" s="6">
        <f>M132-SUM(O132:AC132)</f>
        <v>0</v>
      </c>
      <c r="AF132" s="12"/>
      <c r="AG132" s="12"/>
      <c r="AH132" s="12"/>
      <c r="AI132" s="12"/>
      <c r="AJ132" s="12"/>
      <c r="AK132" s="12"/>
      <c r="AL132" s="12"/>
      <c r="AM132" s="12"/>
      <c r="AN132" s="12"/>
      <c r="AO132" s="12"/>
      <c r="AP132" s="12"/>
      <c r="AQ132" s="12"/>
      <c r="AR132" s="12"/>
      <c r="AS132" s="12"/>
      <c r="AT132" s="12"/>
    </row>
    <row r="133" spans="2:46" ht="13.5" customHeight="1" x14ac:dyDescent="0.2">
      <c r="B133" s="5"/>
      <c r="C133" s="5"/>
      <c r="D133" s="5"/>
      <c r="E133" s="3"/>
      <c r="F133" s="5"/>
      <c r="L133" s="6"/>
      <c r="N133" s="6"/>
      <c r="O133" s="5"/>
      <c r="P133" s="6"/>
      <c r="Q133" s="5"/>
      <c r="R133" s="6"/>
      <c r="S133" s="5"/>
      <c r="T133" s="6"/>
      <c r="U133" s="5"/>
      <c r="V133" s="6"/>
      <c r="W133" s="5"/>
      <c r="X133" s="6"/>
      <c r="Y133" s="5"/>
      <c r="Z133" s="6"/>
      <c r="AA133" s="5"/>
      <c r="AB133" s="5"/>
      <c r="AC133" s="5"/>
      <c r="AE133" s="5"/>
      <c r="AF133" s="12"/>
      <c r="AG133" s="12"/>
      <c r="AH133" s="12"/>
      <c r="AI133" s="12"/>
      <c r="AJ133" s="12"/>
      <c r="AK133" s="12"/>
      <c r="AL133" s="12"/>
      <c r="AM133" s="12"/>
      <c r="AN133" s="12"/>
      <c r="AO133" s="12"/>
      <c r="AP133" s="12"/>
      <c r="AQ133" s="12"/>
      <c r="AR133" s="12"/>
      <c r="AS133" s="12"/>
      <c r="AT133" s="12"/>
    </row>
    <row r="134" spans="2:46" ht="13.5" customHeight="1" x14ac:dyDescent="0.2">
      <c r="E134" s="121" t="s">
        <v>58</v>
      </c>
      <c r="G134" s="96">
        <f>SUM(G129:G133)</f>
        <v>0</v>
      </c>
      <c r="H134" s="6"/>
      <c r="I134" s="96">
        <f>SUM(I129:I133)</f>
        <v>0</v>
      </c>
      <c r="J134" s="6"/>
      <c r="K134" s="96">
        <f>SUM(K129:K133)</f>
        <v>0</v>
      </c>
      <c r="L134" s="6"/>
      <c r="M134" s="96">
        <f>SUM(M129:M133)</f>
        <v>0</v>
      </c>
      <c r="N134" s="6"/>
      <c r="O134" s="96">
        <f>SUM(O129:O133)</f>
        <v>0</v>
      </c>
      <c r="P134" s="6"/>
      <c r="Q134" s="96">
        <f>SUM(Q129:Q133)</f>
        <v>0</v>
      </c>
      <c r="R134" s="6"/>
      <c r="S134" s="96">
        <f>SUM(S129:S133)</f>
        <v>0</v>
      </c>
      <c r="T134" s="6"/>
      <c r="U134" s="96">
        <f>SUM(U129:U133)</f>
        <v>0</v>
      </c>
      <c r="V134" s="6"/>
      <c r="W134" s="96">
        <f>SUM(W129:W133)</f>
        <v>0</v>
      </c>
      <c r="X134" s="6"/>
      <c r="Y134" s="96">
        <f>SUM(Y129:Y133)</f>
        <v>0</v>
      </c>
      <c r="Z134" s="6"/>
      <c r="AA134" s="96">
        <f>SUM(AA129:AA133)</f>
        <v>0</v>
      </c>
      <c r="AB134" s="6"/>
      <c r="AC134" s="96">
        <f>SUM(AC129:AC133)</f>
        <v>0</v>
      </c>
      <c r="AE134" s="96">
        <f>SUM(AE129:AE133)</f>
        <v>0</v>
      </c>
      <c r="AF134" s="12"/>
      <c r="AG134" s="12"/>
      <c r="AH134" s="12"/>
      <c r="AI134" s="12"/>
      <c r="AJ134" s="12"/>
      <c r="AK134" s="12"/>
      <c r="AL134" s="12"/>
      <c r="AM134" s="12"/>
      <c r="AN134" s="12"/>
      <c r="AO134" s="12"/>
      <c r="AP134" s="12"/>
      <c r="AQ134" s="12"/>
      <c r="AR134" s="12"/>
      <c r="AS134" s="12"/>
      <c r="AT134" s="12"/>
    </row>
    <row r="135" spans="2:46" ht="13.5" customHeight="1" x14ac:dyDescent="0.2">
      <c r="B135" s="5"/>
      <c r="C135" s="5"/>
      <c r="D135" s="5"/>
      <c r="E135" s="3"/>
      <c r="F135" s="5"/>
      <c r="G135" s="6"/>
      <c r="H135" s="6"/>
      <c r="I135" s="6"/>
      <c r="J135" s="6"/>
      <c r="K135" s="6"/>
      <c r="L135" s="6"/>
      <c r="M135" s="6"/>
      <c r="N135" s="6"/>
      <c r="O135" s="5"/>
      <c r="P135" s="6"/>
      <c r="Q135" s="5"/>
      <c r="R135" s="6"/>
      <c r="S135" s="5"/>
      <c r="T135" s="6"/>
      <c r="U135" s="5"/>
      <c r="V135" s="6"/>
      <c r="W135" s="5"/>
      <c r="X135" s="6"/>
      <c r="Y135" s="5"/>
      <c r="Z135" s="6"/>
      <c r="AA135" s="5"/>
      <c r="AB135" s="5"/>
      <c r="AC135" s="5"/>
      <c r="AE135" s="5"/>
      <c r="AF135" s="12"/>
      <c r="AG135" s="12"/>
      <c r="AH135" s="12"/>
      <c r="AI135" s="12"/>
      <c r="AJ135" s="12"/>
      <c r="AK135" s="12"/>
      <c r="AL135" s="12"/>
      <c r="AM135" s="12"/>
      <c r="AN135" s="12"/>
      <c r="AO135" s="12"/>
      <c r="AP135" s="12"/>
      <c r="AQ135" s="12"/>
      <c r="AR135" s="12"/>
      <c r="AS135" s="12"/>
      <c r="AT135" s="12"/>
    </row>
    <row r="136" spans="2:46" ht="13.5" customHeight="1" x14ac:dyDescent="0.2">
      <c r="B136" s="23" t="s">
        <v>195</v>
      </c>
      <c r="C136" s="23"/>
      <c r="D136" s="23"/>
      <c r="E136" s="3"/>
      <c r="F136" s="23"/>
      <c r="L136" s="6"/>
      <c r="N136" s="23"/>
      <c r="O136" s="23"/>
      <c r="P136" s="23"/>
      <c r="Q136" s="23"/>
      <c r="R136" s="23"/>
      <c r="S136" s="23"/>
      <c r="T136" s="23"/>
      <c r="U136" s="23"/>
      <c r="V136" s="23"/>
      <c r="W136" s="23"/>
      <c r="X136" s="23"/>
      <c r="Y136" s="23"/>
      <c r="Z136" s="23"/>
      <c r="AA136" s="23"/>
      <c r="AB136" s="23"/>
      <c r="AC136" s="23"/>
      <c r="AD136" s="23"/>
      <c r="AE136" s="23"/>
    </row>
    <row r="137" spans="2:46" s="27" customFormat="1" ht="13.5" customHeight="1" x14ac:dyDescent="0.2">
      <c r="B137" s="12"/>
      <c r="C137" s="12"/>
      <c r="D137" s="12"/>
      <c r="E137" s="121"/>
      <c r="F137" s="12"/>
      <c r="G137" s="6"/>
      <c r="H137" s="6"/>
      <c r="I137" s="6"/>
      <c r="J137" s="6"/>
      <c r="K137" s="6"/>
      <c r="L137" s="6"/>
      <c r="M137" s="6">
        <f>+G137-I137-K137</f>
        <v>0</v>
      </c>
      <c r="N137" s="6"/>
      <c r="O137" s="6"/>
      <c r="P137" s="6"/>
      <c r="Q137" s="6"/>
      <c r="R137" s="6"/>
      <c r="S137" s="6"/>
      <c r="T137" s="6"/>
      <c r="U137" s="6"/>
      <c r="V137" s="6"/>
      <c r="W137" s="6"/>
      <c r="X137" s="6"/>
      <c r="Y137" s="6"/>
      <c r="Z137" s="6"/>
      <c r="AA137" s="6"/>
      <c r="AB137" s="6"/>
      <c r="AC137" s="6"/>
      <c r="AD137" s="6"/>
      <c r="AE137" s="6">
        <f>M137-SUM(O137:AC137)</f>
        <v>0</v>
      </c>
    </row>
    <row r="138" spans="2:46" ht="13.5" customHeight="1" x14ac:dyDescent="0.2">
      <c r="G138" s="6"/>
      <c r="H138" s="6"/>
      <c r="I138" s="6"/>
      <c r="J138" s="6"/>
      <c r="K138" s="6"/>
      <c r="L138" s="6"/>
      <c r="M138" s="6">
        <f>+G138-I138-K138</f>
        <v>0</v>
      </c>
      <c r="N138" s="6"/>
      <c r="O138" s="6"/>
      <c r="P138" s="6"/>
      <c r="Q138" s="6"/>
      <c r="R138" s="6"/>
      <c r="S138" s="6"/>
      <c r="T138" s="6"/>
      <c r="U138" s="6"/>
      <c r="V138" s="6"/>
      <c r="W138" s="6"/>
      <c r="X138" s="6"/>
      <c r="Y138" s="6"/>
      <c r="Z138" s="6"/>
      <c r="AA138" s="6"/>
      <c r="AB138" s="6"/>
      <c r="AC138" s="6"/>
      <c r="AE138" s="6">
        <f>M138-SUM(O138:AC138)</f>
        <v>0</v>
      </c>
      <c r="AF138" s="12"/>
      <c r="AG138" s="12"/>
      <c r="AH138" s="12"/>
      <c r="AI138" s="12"/>
      <c r="AJ138" s="12"/>
      <c r="AK138" s="12"/>
      <c r="AL138" s="12"/>
      <c r="AM138" s="12"/>
      <c r="AN138" s="12"/>
      <c r="AO138" s="12"/>
      <c r="AP138" s="12"/>
      <c r="AQ138" s="12"/>
      <c r="AR138" s="12"/>
      <c r="AS138" s="12"/>
      <c r="AT138" s="12"/>
    </row>
    <row r="139" spans="2:46" ht="13.5" customHeight="1" x14ac:dyDescent="0.2">
      <c r="G139" s="6"/>
      <c r="H139" s="6"/>
      <c r="I139" s="6"/>
      <c r="J139" s="6"/>
      <c r="K139" s="6"/>
      <c r="L139" s="6"/>
      <c r="M139" s="6">
        <f>+G139-I139-K139</f>
        <v>0</v>
      </c>
      <c r="N139" s="6"/>
      <c r="O139" s="6"/>
      <c r="P139" s="6"/>
      <c r="Q139" s="6"/>
      <c r="R139" s="6"/>
      <c r="S139" s="6"/>
      <c r="T139" s="6"/>
      <c r="U139" s="6"/>
      <c r="V139" s="6"/>
      <c r="W139" s="6"/>
      <c r="X139" s="6"/>
      <c r="Y139" s="6"/>
      <c r="Z139" s="6"/>
      <c r="AA139" s="6"/>
      <c r="AB139" s="6"/>
      <c r="AC139" s="6"/>
      <c r="AE139" s="6">
        <f>M139-SUM(O139:AC139)</f>
        <v>0</v>
      </c>
      <c r="AF139" s="12"/>
      <c r="AG139" s="12"/>
      <c r="AH139" s="12"/>
      <c r="AI139" s="12"/>
      <c r="AJ139" s="12"/>
      <c r="AK139" s="12"/>
      <c r="AL139" s="12"/>
      <c r="AM139" s="12"/>
      <c r="AN139" s="12"/>
      <c r="AO139" s="12"/>
      <c r="AP139" s="12"/>
      <c r="AQ139" s="12"/>
      <c r="AR139" s="12"/>
      <c r="AS139" s="12"/>
      <c r="AT139" s="12"/>
    </row>
    <row r="140" spans="2:46" ht="13.5" customHeight="1" x14ac:dyDescent="0.2">
      <c r="G140" s="6"/>
      <c r="H140" s="6"/>
      <c r="I140" s="6"/>
      <c r="J140" s="6"/>
      <c r="K140" s="6"/>
      <c r="L140" s="6"/>
      <c r="M140" s="6">
        <f>+G140-I140-K140</f>
        <v>0</v>
      </c>
      <c r="N140" s="6"/>
      <c r="O140" s="6"/>
      <c r="P140" s="6"/>
      <c r="Q140" s="6"/>
      <c r="R140" s="6"/>
      <c r="S140" s="6"/>
      <c r="T140" s="6"/>
      <c r="U140" s="6"/>
      <c r="V140" s="6"/>
      <c r="W140" s="6"/>
      <c r="X140" s="6"/>
      <c r="Y140" s="6"/>
      <c r="Z140" s="6"/>
      <c r="AA140" s="6"/>
      <c r="AB140" s="6"/>
      <c r="AC140" s="6"/>
      <c r="AE140" s="6">
        <f>M140-SUM(O140:AC140)</f>
        <v>0</v>
      </c>
      <c r="AF140" s="12"/>
      <c r="AG140" s="12"/>
      <c r="AH140" s="12"/>
      <c r="AI140" s="12"/>
      <c r="AJ140" s="12"/>
      <c r="AK140" s="12"/>
      <c r="AL140" s="12"/>
      <c r="AM140" s="12"/>
      <c r="AN140" s="12"/>
      <c r="AO140" s="12"/>
      <c r="AP140" s="12"/>
      <c r="AQ140" s="12"/>
      <c r="AR140" s="12"/>
      <c r="AS140" s="12"/>
      <c r="AT140" s="12"/>
    </row>
    <row r="141" spans="2:46" ht="13.5" customHeight="1" x14ac:dyDescent="0.2">
      <c r="B141" s="5"/>
      <c r="C141" s="5"/>
      <c r="D141" s="5"/>
      <c r="E141" s="3"/>
      <c r="F141" s="5"/>
      <c r="G141" s="6"/>
      <c r="H141" s="6"/>
      <c r="I141" s="6"/>
      <c r="J141" s="6"/>
      <c r="K141" s="6"/>
      <c r="L141" s="6"/>
      <c r="M141" s="6"/>
      <c r="N141" s="6"/>
      <c r="O141" s="5"/>
      <c r="P141" s="6"/>
      <c r="Q141" s="5"/>
      <c r="R141" s="6"/>
      <c r="S141" s="5"/>
      <c r="T141" s="6"/>
      <c r="U141" s="5"/>
      <c r="V141" s="6"/>
      <c r="W141" s="5"/>
      <c r="X141" s="6"/>
      <c r="Y141" s="5"/>
      <c r="Z141" s="6"/>
      <c r="AA141" s="5"/>
      <c r="AB141" s="5"/>
      <c r="AC141" s="5"/>
      <c r="AE141" s="5"/>
      <c r="AF141" s="12"/>
      <c r="AG141" s="12"/>
      <c r="AH141" s="12"/>
      <c r="AI141" s="12"/>
      <c r="AJ141" s="12"/>
      <c r="AK141" s="12"/>
      <c r="AL141" s="12"/>
      <c r="AM141" s="12"/>
      <c r="AN141" s="12"/>
      <c r="AO141" s="12"/>
      <c r="AP141" s="12"/>
      <c r="AQ141" s="12"/>
      <c r="AR141" s="12"/>
      <c r="AS141" s="12"/>
      <c r="AT141" s="12"/>
    </row>
    <row r="142" spans="2:46" ht="13.5" customHeight="1" x14ac:dyDescent="0.2">
      <c r="E142" s="121" t="s">
        <v>58</v>
      </c>
      <c r="G142" s="96">
        <f>SUM(G137:G141)</f>
        <v>0</v>
      </c>
      <c r="H142" s="6"/>
      <c r="I142" s="96">
        <f>SUM(I137:I141)</f>
        <v>0</v>
      </c>
      <c r="J142" s="6"/>
      <c r="K142" s="96">
        <f>SUM(K137:K141)</f>
        <v>0</v>
      </c>
      <c r="L142" s="6"/>
      <c r="M142" s="96">
        <f>SUM(M137:M141)</f>
        <v>0</v>
      </c>
      <c r="N142" s="6"/>
      <c r="O142" s="96">
        <f>SUM(O137:O141)</f>
        <v>0</v>
      </c>
      <c r="P142" s="6"/>
      <c r="Q142" s="96">
        <f>SUM(Q137:Q141)</f>
        <v>0</v>
      </c>
      <c r="R142" s="6"/>
      <c r="S142" s="96">
        <f>SUM(S137:S141)</f>
        <v>0</v>
      </c>
      <c r="T142" s="6"/>
      <c r="U142" s="96">
        <f>SUM(U137:U141)</f>
        <v>0</v>
      </c>
      <c r="V142" s="6"/>
      <c r="W142" s="96">
        <f>SUM(W137:W141)</f>
        <v>0</v>
      </c>
      <c r="X142" s="6"/>
      <c r="Y142" s="96">
        <f>SUM(Y137:Y141)</f>
        <v>0</v>
      </c>
      <c r="Z142" s="6"/>
      <c r="AA142" s="96">
        <f>SUM(AA137:AA141)</f>
        <v>0</v>
      </c>
      <c r="AB142" s="6"/>
      <c r="AC142" s="96">
        <f>SUM(AC137:AC141)</f>
        <v>0</v>
      </c>
      <c r="AE142" s="96">
        <f>SUM(AE137:AE141)</f>
        <v>0</v>
      </c>
      <c r="AF142" s="12"/>
      <c r="AG142" s="12"/>
      <c r="AH142" s="12"/>
      <c r="AI142" s="12"/>
      <c r="AJ142" s="12"/>
      <c r="AK142" s="12"/>
      <c r="AL142" s="12"/>
      <c r="AM142" s="12"/>
      <c r="AN142" s="12"/>
      <c r="AO142" s="12"/>
      <c r="AP142" s="12"/>
      <c r="AQ142" s="12"/>
      <c r="AR142" s="12"/>
      <c r="AS142" s="12"/>
      <c r="AT142" s="12"/>
    </row>
    <row r="143" spans="2:46" ht="13.5" customHeight="1" x14ac:dyDescent="0.2">
      <c r="B143" s="5"/>
      <c r="C143" s="5"/>
      <c r="D143" s="5"/>
      <c r="E143" s="3"/>
      <c r="F143" s="5"/>
      <c r="G143" s="6"/>
      <c r="H143" s="6"/>
      <c r="I143" s="6"/>
      <c r="J143" s="6"/>
      <c r="K143" s="6"/>
      <c r="L143" s="6"/>
      <c r="M143" s="6"/>
      <c r="N143" s="6"/>
      <c r="O143" s="5"/>
      <c r="P143" s="6"/>
      <c r="Q143" s="5"/>
      <c r="R143" s="6"/>
      <c r="S143" s="5"/>
      <c r="T143" s="6"/>
      <c r="U143" s="5"/>
      <c r="V143" s="6"/>
      <c r="W143" s="5"/>
      <c r="X143" s="6"/>
      <c r="Y143" s="5"/>
      <c r="Z143" s="6"/>
      <c r="AA143" s="5"/>
      <c r="AB143" s="5"/>
      <c r="AC143" s="5"/>
      <c r="AE143" s="5"/>
      <c r="AF143" s="12"/>
      <c r="AG143" s="12"/>
      <c r="AH143" s="12"/>
      <c r="AI143" s="12"/>
      <c r="AJ143" s="12"/>
      <c r="AK143" s="12"/>
      <c r="AL143" s="12"/>
      <c r="AM143" s="12"/>
      <c r="AN143" s="12"/>
      <c r="AO143" s="12"/>
      <c r="AP143" s="12"/>
      <c r="AQ143" s="12"/>
      <c r="AR143" s="12"/>
      <c r="AS143" s="12"/>
      <c r="AT143" s="12"/>
    </row>
    <row r="144" spans="2:46" ht="13.5" customHeight="1" x14ac:dyDescent="0.2">
      <c r="B144" s="23" t="s">
        <v>70</v>
      </c>
      <c r="C144" s="23"/>
      <c r="D144" s="23"/>
      <c r="E144" s="3"/>
      <c r="F144" s="23"/>
      <c r="G144" s="6"/>
      <c r="H144" s="6"/>
      <c r="I144" s="6"/>
      <c r="J144" s="6"/>
      <c r="K144" s="6"/>
      <c r="L144" s="6"/>
      <c r="M144" s="6"/>
      <c r="N144" s="23"/>
      <c r="O144" s="23"/>
      <c r="P144" s="23"/>
      <c r="Q144" s="23"/>
      <c r="R144" s="23"/>
      <c r="S144" s="23"/>
      <c r="T144" s="23"/>
      <c r="U144" s="23"/>
      <c r="V144" s="23"/>
      <c r="W144" s="23"/>
      <c r="X144" s="23"/>
      <c r="Y144" s="23"/>
      <c r="Z144" s="23"/>
      <c r="AA144" s="23"/>
      <c r="AB144" s="23"/>
      <c r="AC144" s="23"/>
      <c r="AD144" s="23"/>
      <c r="AE144" s="23"/>
      <c r="AF144" s="12"/>
      <c r="AG144" s="12"/>
      <c r="AH144" s="12"/>
      <c r="AI144" s="12"/>
      <c r="AJ144" s="12"/>
      <c r="AK144" s="12"/>
      <c r="AL144" s="12"/>
      <c r="AM144" s="12"/>
      <c r="AN144" s="12"/>
      <c r="AO144" s="12"/>
      <c r="AP144" s="12"/>
      <c r="AQ144" s="12"/>
      <c r="AR144" s="12"/>
      <c r="AS144" s="12"/>
      <c r="AT144" s="12"/>
    </row>
    <row r="145" spans="2:46" s="27" customFormat="1" ht="13.5" customHeight="1" x14ac:dyDescent="0.2">
      <c r="E145" s="121"/>
      <c r="G145" s="12"/>
      <c r="H145" s="12"/>
      <c r="I145" s="12"/>
      <c r="J145" s="12"/>
      <c r="K145" s="12"/>
      <c r="L145" s="6"/>
      <c r="M145" s="6">
        <f>+G145-I145-K145</f>
        <v>0</v>
      </c>
      <c r="N145" s="6"/>
      <c r="O145" s="6"/>
      <c r="P145" s="6"/>
      <c r="Q145" s="6"/>
      <c r="R145" s="6"/>
      <c r="S145" s="6"/>
      <c r="T145" s="6"/>
      <c r="U145" s="6"/>
      <c r="V145" s="6"/>
      <c r="W145" s="6"/>
      <c r="X145" s="6"/>
      <c r="Y145" s="6"/>
      <c r="Z145" s="6"/>
      <c r="AA145" s="6"/>
      <c r="AB145" s="6"/>
      <c r="AC145" s="6"/>
      <c r="AD145" s="6"/>
      <c r="AE145" s="6">
        <f>M145-SUM(O145:AC145)</f>
        <v>0</v>
      </c>
    </row>
    <row r="146" spans="2:46" ht="13.5" customHeight="1" x14ac:dyDescent="0.2">
      <c r="L146" s="6"/>
      <c r="M146" s="6">
        <f>+G146-I146-K146</f>
        <v>0</v>
      </c>
      <c r="N146" s="6"/>
      <c r="O146" s="6"/>
      <c r="P146" s="6"/>
      <c r="Q146" s="6"/>
      <c r="R146" s="6"/>
      <c r="S146" s="6"/>
      <c r="T146" s="6"/>
      <c r="U146" s="6"/>
      <c r="V146" s="6"/>
      <c r="W146" s="6"/>
      <c r="X146" s="6"/>
      <c r="Y146" s="6"/>
      <c r="Z146" s="6"/>
      <c r="AA146" s="6"/>
      <c r="AB146" s="6"/>
      <c r="AC146" s="6"/>
      <c r="AE146" s="6">
        <f>M146-SUM(O146:AC146)</f>
        <v>0</v>
      </c>
      <c r="AF146" s="12"/>
      <c r="AG146" s="12"/>
      <c r="AH146" s="12"/>
      <c r="AI146" s="12"/>
      <c r="AJ146" s="12"/>
      <c r="AK146" s="12"/>
      <c r="AL146" s="12"/>
      <c r="AM146" s="12"/>
      <c r="AN146" s="12"/>
      <c r="AO146" s="12"/>
      <c r="AP146" s="12"/>
      <c r="AQ146" s="12"/>
      <c r="AR146" s="12"/>
      <c r="AS146" s="12"/>
      <c r="AT146" s="12"/>
    </row>
    <row r="147" spans="2:46" ht="13.5" customHeight="1" x14ac:dyDescent="0.2">
      <c r="L147" s="6"/>
      <c r="M147" s="6">
        <f>+G147-I147-K147</f>
        <v>0</v>
      </c>
      <c r="N147" s="6"/>
      <c r="O147" s="6"/>
      <c r="P147" s="6"/>
      <c r="Q147" s="6"/>
      <c r="R147" s="6"/>
      <c r="S147" s="6"/>
      <c r="T147" s="6"/>
      <c r="U147" s="6"/>
      <c r="V147" s="6"/>
      <c r="W147" s="6"/>
      <c r="X147" s="6"/>
      <c r="Y147" s="6"/>
      <c r="Z147" s="6"/>
      <c r="AA147" s="6"/>
      <c r="AB147" s="6"/>
      <c r="AC147" s="6"/>
      <c r="AE147" s="6">
        <f>M147-SUM(O147:AC147)</f>
        <v>0</v>
      </c>
      <c r="AF147" s="12"/>
      <c r="AG147" s="12"/>
      <c r="AH147" s="12"/>
      <c r="AI147" s="12"/>
      <c r="AJ147" s="12"/>
      <c r="AK147" s="12"/>
      <c r="AL147" s="12"/>
      <c r="AM147" s="12"/>
      <c r="AN147" s="12"/>
      <c r="AO147" s="12"/>
      <c r="AP147" s="12"/>
      <c r="AQ147" s="12"/>
      <c r="AR147" s="12"/>
      <c r="AS147" s="12"/>
      <c r="AT147" s="12"/>
    </row>
    <row r="148" spans="2:46" ht="13.5" customHeight="1" x14ac:dyDescent="0.2">
      <c r="L148" s="6"/>
      <c r="M148" s="6">
        <f>+G148-I148-K148</f>
        <v>0</v>
      </c>
      <c r="N148" s="6"/>
      <c r="O148" s="6"/>
      <c r="P148" s="6"/>
      <c r="Q148" s="6"/>
      <c r="R148" s="6"/>
      <c r="S148" s="6"/>
      <c r="T148" s="6"/>
      <c r="U148" s="6"/>
      <c r="V148" s="6"/>
      <c r="W148" s="6"/>
      <c r="X148" s="6"/>
      <c r="Y148" s="6"/>
      <c r="Z148" s="6"/>
      <c r="AA148" s="6"/>
      <c r="AB148" s="6"/>
      <c r="AC148" s="6"/>
      <c r="AE148" s="6">
        <f>M148-SUM(O148:AC148)</f>
        <v>0</v>
      </c>
      <c r="AF148" s="12"/>
      <c r="AG148" s="12"/>
      <c r="AH148" s="12"/>
      <c r="AI148" s="12"/>
      <c r="AJ148" s="12"/>
      <c r="AK148" s="12"/>
      <c r="AL148" s="12"/>
      <c r="AM148" s="12"/>
      <c r="AN148" s="12"/>
      <c r="AO148" s="12"/>
      <c r="AP148" s="12"/>
      <c r="AQ148" s="12"/>
      <c r="AR148" s="12"/>
      <c r="AS148" s="12"/>
      <c r="AT148" s="12"/>
    </row>
    <row r="149" spans="2:46" ht="13.5" customHeight="1" x14ac:dyDescent="0.2">
      <c r="L149" s="6"/>
      <c r="N149" s="6"/>
      <c r="O149" s="5"/>
      <c r="P149" s="6"/>
      <c r="Q149" s="5"/>
      <c r="R149" s="6"/>
      <c r="S149" s="5"/>
      <c r="T149" s="6"/>
      <c r="U149" s="5"/>
      <c r="V149" s="6"/>
      <c r="W149" s="5"/>
      <c r="X149" s="6"/>
      <c r="Y149" s="5"/>
      <c r="Z149" s="6"/>
      <c r="AA149" s="5"/>
      <c r="AB149" s="5"/>
      <c r="AC149" s="5"/>
      <c r="AE149" s="5"/>
      <c r="AF149" s="12"/>
      <c r="AG149" s="12"/>
      <c r="AH149" s="12"/>
      <c r="AI149" s="12"/>
      <c r="AJ149" s="12"/>
      <c r="AK149" s="12"/>
      <c r="AL149" s="12"/>
      <c r="AM149" s="12"/>
      <c r="AN149" s="12"/>
      <c r="AO149" s="12"/>
      <c r="AP149" s="12"/>
      <c r="AQ149" s="12"/>
      <c r="AR149" s="12"/>
      <c r="AS149" s="12"/>
      <c r="AT149" s="12"/>
    </row>
    <row r="150" spans="2:46" ht="13.5" customHeight="1" x14ac:dyDescent="0.2">
      <c r="B150" s="5"/>
      <c r="C150" s="5"/>
      <c r="E150" s="121" t="s">
        <v>58</v>
      </c>
      <c r="G150" s="96">
        <f>SUM(G145:G149)</f>
        <v>0</v>
      </c>
      <c r="H150" s="6"/>
      <c r="I150" s="96">
        <f>SUM(I145:I149)</f>
        <v>0</v>
      </c>
      <c r="J150" s="6"/>
      <c r="K150" s="96">
        <f>SUM(K145:K149)</f>
        <v>0</v>
      </c>
      <c r="L150" s="6"/>
      <c r="M150" s="96">
        <f>SUM(M145:M149)</f>
        <v>0</v>
      </c>
      <c r="N150" s="6"/>
      <c r="O150" s="96">
        <f>SUM(O145:O149)</f>
        <v>0</v>
      </c>
      <c r="P150" s="6"/>
      <c r="Q150" s="96">
        <f>SUM(Q145:Q149)</f>
        <v>0</v>
      </c>
      <c r="R150" s="6"/>
      <c r="S150" s="96">
        <f>SUM(S145:S149)</f>
        <v>0</v>
      </c>
      <c r="T150" s="6"/>
      <c r="U150" s="96">
        <f>SUM(U145:U149)</f>
        <v>0</v>
      </c>
      <c r="V150" s="6"/>
      <c r="W150" s="96">
        <f>SUM(W145:W149)</f>
        <v>0</v>
      </c>
      <c r="X150" s="6"/>
      <c r="Y150" s="96">
        <f>SUM(Y145:Y149)</f>
        <v>0</v>
      </c>
      <c r="Z150" s="6"/>
      <c r="AA150" s="96">
        <f>SUM(AA145:AA149)</f>
        <v>0</v>
      </c>
      <c r="AB150" s="6"/>
      <c r="AC150" s="96">
        <f>SUM(AC145:AC149)</f>
        <v>0</v>
      </c>
      <c r="AE150" s="96">
        <f>SUM(AE145:AE149)</f>
        <v>0</v>
      </c>
      <c r="AF150" s="12"/>
      <c r="AG150" s="12"/>
      <c r="AH150" s="12"/>
      <c r="AI150" s="12"/>
      <c r="AJ150" s="12"/>
      <c r="AK150" s="12"/>
      <c r="AL150" s="12"/>
      <c r="AM150" s="12"/>
      <c r="AN150" s="12"/>
      <c r="AO150" s="12"/>
      <c r="AP150" s="12"/>
      <c r="AQ150" s="12"/>
      <c r="AR150" s="12"/>
      <c r="AS150" s="12"/>
      <c r="AT150" s="12"/>
    </row>
    <row r="151" spans="2:46" ht="13.5" customHeight="1" x14ac:dyDescent="0.2">
      <c r="B151" s="5"/>
      <c r="C151" s="5"/>
      <c r="G151" s="6"/>
      <c r="H151" s="6"/>
      <c r="I151" s="6"/>
      <c r="J151" s="6"/>
      <c r="K151" s="6"/>
      <c r="L151" s="6"/>
      <c r="M151" s="6"/>
      <c r="N151" s="6"/>
      <c r="O151" s="113"/>
      <c r="P151" s="6"/>
      <c r="Q151" s="113"/>
      <c r="R151" s="6"/>
      <c r="S151" s="113"/>
      <c r="T151" s="6"/>
      <c r="U151" s="113"/>
      <c r="V151" s="6"/>
      <c r="W151" s="113"/>
      <c r="X151" s="6"/>
      <c r="Y151" s="113"/>
      <c r="Z151" s="6"/>
      <c r="AA151" s="113"/>
      <c r="AB151" s="6"/>
      <c r="AC151" s="113"/>
      <c r="AE151" s="113"/>
      <c r="AF151" s="12"/>
      <c r="AG151" s="12"/>
      <c r="AH151" s="12"/>
      <c r="AI151" s="12"/>
      <c r="AJ151" s="12"/>
      <c r="AK151" s="12"/>
      <c r="AL151" s="12"/>
      <c r="AM151" s="12"/>
      <c r="AN151" s="12"/>
      <c r="AO151" s="12"/>
      <c r="AP151" s="12"/>
      <c r="AQ151" s="12"/>
      <c r="AR151" s="12"/>
      <c r="AS151" s="12"/>
      <c r="AT151" s="12"/>
    </row>
    <row r="152" spans="2:46" ht="13.5" customHeight="1" x14ac:dyDescent="0.2">
      <c r="B152" s="23" t="s">
        <v>181</v>
      </c>
      <c r="C152" s="23"/>
      <c r="D152" s="23"/>
      <c r="E152" s="3"/>
      <c r="F152" s="23"/>
      <c r="G152" s="6"/>
      <c r="H152" s="6"/>
      <c r="I152" s="6"/>
      <c r="J152" s="6"/>
      <c r="K152" s="6"/>
      <c r="L152" s="6"/>
      <c r="M152" s="6"/>
      <c r="N152" s="23"/>
      <c r="O152" s="23"/>
      <c r="P152" s="23"/>
      <c r="Q152" s="23"/>
      <c r="R152" s="23"/>
      <c r="S152" s="23"/>
      <c r="T152" s="23"/>
      <c r="U152" s="23"/>
      <c r="V152" s="23"/>
      <c r="W152" s="23"/>
      <c r="X152" s="23"/>
      <c r="Y152" s="23"/>
      <c r="Z152" s="23"/>
      <c r="AA152" s="23"/>
      <c r="AB152" s="23"/>
      <c r="AC152" s="23"/>
      <c r="AD152" s="23"/>
      <c r="AE152" s="23"/>
      <c r="AF152" s="12"/>
      <c r="AG152" s="12"/>
      <c r="AH152" s="12"/>
      <c r="AI152" s="12"/>
      <c r="AJ152" s="12"/>
      <c r="AK152" s="12"/>
      <c r="AL152" s="12"/>
      <c r="AM152" s="12"/>
      <c r="AN152" s="12"/>
      <c r="AO152" s="12"/>
      <c r="AP152" s="12"/>
      <c r="AQ152" s="12"/>
      <c r="AR152" s="12"/>
      <c r="AS152" s="12"/>
      <c r="AT152" s="12"/>
    </row>
    <row r="153" spans="2:46" s="27" customFormat="1" ht="13.15" customHeight="1" x14ac:dyDescent="0.2">
      <c r="E153" s="121"/>
      <c r="G153" s="12"/>
      <c r="H153" s="12"/>
      <c r="I153" s="12"/>
      <c r="J153" s="12"/>
      <c r="K153" s="12"/>
      <c r="L153" s="6"/>
      <c r="M153" s="6">
        <f>+G153-I153-K153</f>
        <v>0</v>
      </c>
      <c r="N153" s="6"/>
      <c r="O153" s="6"/>
      <c r="P153" s="6"/>
      <c r="Q153" s="6"/>
      <c r="R153" s="6"/>
      <c r="S153" s="6"/>
      <c r="T153" s="6"/>
      <c r="U153" s="6"/>
      <c r="V153" s="6"/>
      <c r="W153" s="6"/>
      <c r="X153" s="6"/>
      <c r="Y153" s="6"/>
      <c r="Z153" s="6"/>
      <c r="AA153" s="6"/>
      <c r="AB153" s="6"/>
      <c r="AC153" s="6"/>
      <c r="AD153" s="6"/>
      <c r="AE153" s="6">
        <f>M153-SUM(O153:AC153)</f>
        <v>0</v>
      </c>
    </row>
    <row r="154" spans="2:46" ht="13.15" customHeight="1" x14ac:dyDescent="0.2">
      <c r="L154" s="6"/>
      <c r="M154" s="6">
        <f>+G154-I154-K154</f>
        <v>0</v>
      </c>
      <c r="N154" s="6"/>
      <c r="O154" s="6"/>
      <c r="P154" s="6"/>
      <c r="Q154" s="6"/>
      <c r="R154" s="6"/>
      <c r="S154" s="6"/>
      <c r="T154" s="6"/>
      <c r="U154" s="6"/>
      <c r="V154" s="6"/>
      <c r="W154" s="6"/>
      <c r="X154" s="6"/>
      <c r="Y154" s="6"/>
      <c r="Z154" s="6"/>
      <c r="AA154" s="6"/>
      <c r="AB154" s="6"/>
      <c r="AC154" s="6"/>
      <c r="AE154" s="6">
        <f>M154-SUM(O154:AC154)</f>
        <v>0</v>
      </c>
      <c r="AF154" s="12"/>
      <c r="AG154" s="12"/>
      <c r="AH154" s="12"/>
      <c r="AI154" s="12"/>
      <c r="AJ154" s="12"/>
      <c r="AK154" s="12"/>
      <c r="AL154" s="12"/>
      <c r="AM154" s="12"/>
      <c r="AN154" s="12"/>
      <c r="AO154" s="12"/>
      <c r="AP154" s="12"/>
      <c r="AQ154" s="12"/>
      <c r="AR154" s="12"/>
      <c r="AS154" s="12"/>
      <c r="AT154" s="12"/>
    </row>
    <row r="155" spans="2:46" ht="13.5" customHeight="1" x14ac:dyDescent="0.2">
      <c r="L155" s="6"/>
      <c r="M155" s="6">
        <f>+G155-I155-K155</f>
        <v>0</v>
      </c>
      <c r="N155" s="6"/>
      <c r="O155" s="6"/>
      <c r="P155" s="6"/>
      <c r="Q155" s="6"/>
      <c r="R155" s="6"/>
      <c r="S155" s="6"/>
      <c r="T155" s="6"/>
      <c r="U155" s="6"/>
      <c r="V155" s="6"/>
      <c r="W155" s="6"/>
      <c r="X155" s="6"/>
      <c r="Y155" s="6"/>
      <c r="Z155" s="6"/>
      <c r="AA155" s="6"/>
      <c r="AB155" s="6"/>
      <c r="AC155" s="6"/>
      <c r="AE155" s="6">
        <f>M155-SUM(O155:AC155)</f>
        <v>0</v>
      </c>
      <c r="AF155" s="12"/>
      <c r="AG155" s="12"/>
      <c r="AH155" s="12"/>
      <c r="AI155" s="12"/>
      <c r="AJ155" s="12"/>
      <c r="AK155" s="12"/>
      <c r="AL155" s="12"/>
      <c r="AM155" s="12"/>
      <c r="AN155" s="12"/>
      <c r="AO155" s="12"/>
      <c r="AP155" s="12"/>
      <c r="AQ155" s="12"/>
      <c r="AR155" s="12"/>
      <c r="AS155" s="12"/>
      <c r="AT155" s="12"/>
    </row>
    <row r="156" spans="2:46" ht="13.5" customHeight="1" x14ac:dyDescent="0.2">
      <c r="L156" s="6"/>
      <c r="M156" s="6">
        <f>+G156-I156-K156</f>
        <v>0</v>
      </c>
      <c r="N156" s="6"/>
      <c r="O156" s="6"/>
      <c r="P156" s="6"/>
      <c r="Q156" s="6"/>
      <c r="R156" s="6"/>
      <c r="S156" s="6"/>
      <c r="T156" s="6"/>
      <c r="U156" s="6"/>
      <c r="V156" s="6"/>
      <c r="W156" s="6"/>
      <c r="X156" s="6"/>
      <c r="Y156" s="6"/>
      <c r="Z156" s="6"/>
      <c r="AA156" s="6"/>
      <c r="AB156" s="6"/>
      <c r="AC156" s="6"/>
      <c r="AE156" s="6">
        <f>M156-SUM(O156:AC156)</f>
        <v>0</v>
      </c>
      <c r="AF156" s="12"/>
      <c r="AG156" s="12"/>
      <c r="AH156" s="12"/>
      <c r="AI156" s="12"/>
      <c r="AJ156" s="12"/>
      <c r="AK156" s="12"/>
      <c r="AL156" s="12"/>
      <c r="AM156" s="12"/>
      <c r="AN156" s="12"/>
      <c r="AO156" s="12"/>
      <c r="AP156" s="12"/>
      <c r="AQ156" s="12"/>
      <c r="AR156" s="12"/>
      <c r="AS156" s="12"/>
      <c r="AT156" s="12"/>
    </row>
    <row r="157" spans="2:46" ht="13.5" customHeight="1" x14ac:dyDescent="0.2">
      <c r="L157" s="6"/>
      <c r="N157" s="6"/>
      <c r="O157" s="5"/>
      <c r="P157" s="6"/>
      <c r="Q157" s="5"/>
      <c r="R157" s="6"/>
      <c r="S157" s="5"/>
      <c r="T157" s="6"/>
      <c r="U157" s="5"/>
      <c r="V157" s="6"/>
      <c r="W157" s="5"/>
      <c r="X157" s="6"/>
      <c r="Y157" s="5"/>
      <c r="Z157" s="6"/>
      <c r="AA157" s="5"/>
      <c r="AB157" s="5"/>
      <c r="AC157" s="5"/>
      <c r="AE157" s="5"/>
      <c r="AF157" s="12"/>
      <c r="AG157" s="12"/>
      <c r="AH157" s="12"/>
      <c r="AI157" s="12"/>
      <c r="AJ157" s="12"/>
      <c r="AK157" s="12"/>
      <c r="AL157" s="12"/>
      <c r="AM157" s="12"/>
      <c r="AN157" s="12"/>
      <c r="AO157" s="12"/>
      <c r="AP157" s="12"/>
      <c r="AQ157" s="12"/>
      <c r="AR157" s="12"/>
      <c r="AS157" s="12"/>
      <c r="AT157" s="12"/>
    </row>
    <row r="158" spans="2:46" ht="13.5" customHeight="1" x14ac:dyDescent="0.2">
      <c r="B158" s="5"/>
      <c r="C158" s="5"/>
      <c r="E158" s="121" t="s">
        <v>58</v>
      </c>
      <c r="G158" s="96">
        <f>SUM(G153:G157)</f>
        <v>0</v>
      </c>
      <c r="H158" s="6"/>
      <c r="I158" s="96">
        <f>SUM(I153:I157)</f>
        <v>0</v>
      </c>
      <c r="J158" s="6"/>
      <c r="K158" s="96">
        <f>SUM(K153:K157)</f>
        <v>0</v>
      </c>
      <c r="L158" s="6"/>
      <c r="M158" s="96">
        <f>SUM(M153:M157)</f>
        <v>0</v>
      </c>
      <c r="N158" s="6"/>
      <c r="O158" s="96">
        <f>SUM(O153:O157)</f>
        <v>0</v>
      </c>
      <c r="P158" s="6"/>
      <c r="Q158" s="96">
        <f>SUM(Q153:Q157)</f>
        <v>0</v>
      </c>
      <c r="R158" s="6"/>
      <c r="S158" s="96">
        <f>SUM(S153:S157)</f>
        <v>0</v>
      </c>
      <c r="T158" s="6"/>
      <c r="U158" s="96">
        <f>SUM(U153:U157)</f>
        <v>0</v>
      </c>
      <c r="V158" s="6"/>
      <c r="W158" s="96">
        <f>SUM(W153:W157)</f>
        <v>0</v>
      </c>
      <c r="X158" s="6"/>
      <c r="Y158" s="96">
        <f>SUM(Y153:Y157)</f>
        <v>0</v>
      </c>
      <c r="Z158" s="6"/>
      <c r="AA158" s="96">
        <f>SUM(AA153:AA157)</f>
        <v>0</v>
      </c>
      <c r="AB158" s="6"/>
      <c r="AC158" s="96">
        <f>SUM(AC153:AC157)</f>
        <v>0</v>
      </c>
      <c r="AE158" s="96">
        <f>SUM(AE153:AE157)</f>
        <v>0</v>
      </c>
      <c r="AF158" s="12"/>
      <c r="AG158" s="12"/>
      <c r="AH158" s="12"/>
      <c r="AI158" s="12"/>
      <c r="AJ158" s="12"/>
      <c r="AK158" s="12"/>
      <c r="AL158" s="12"/>
      <c r="AM158" s="12"/>
      <c r="AN158" s="12"/>
      <c r="AO158" s="12"/>
      <c r="AP158" s="12"/>
      <c r="AQ158" s="12"/>
      <c r="AR158" s="12"/>
      <c r="AS158" s="12"/>
      <c r="AT158" s="12"/>
    </row>
    <row r="159" spans="2:46" s="6" customFormat="1" ht="13.5" customHeight="1" x14ac:dyDescent="0.2">
      <c r="B159" s="5"/>
      <c r="C159" s="5"/>
      <c r="E159" s="3"/>
    </row>
    <row r="160" spans="2:46" ht="13.5" customHeight="1" x14ac:dyDescent="0.2">
      <c r="B160" s="23" t="s">
        <v>252</v>
      </c>
      <c r="C160" s="23"/>
      <c r="D160" s="23"/>
      <c r="E160" s="3"/>
      <c r="F160" s="23"/>
      <c r="G160" s="6"/>
      <c r="H160" s="6"/>
      <c r="I160" s="6"/>
      <c r="J160" s="6"/>
      <c r="K160" s="6"/>
      <c r="L160" s="6"/>
      <c r="M160" s="6"/>
      <c r="N160" s="23"/>
      <c r="O160" s="23"/>
      <c r="P160" s="23"/>
      <c r="Q160" s="23"/>
      <c r="R160" s="23"/>
      <c r="S160" s="23"/>
      <c r="T160" s="23"/>
      <c r="U160" s="23"/>
      <c r="V160" s="23"/>
      <c r="W160" s="23"/>
      <c r="X160" s="23"/>
      <c r="Y160" s="23"/>
      <c r="Z160" s="23"/>
      <c r="AA160" s="23"/>
      <c r="AB160" s="23"/>
      <c r="AC160" s="23"/>
      <c r="AD160" s="23"/>
      <c r="AE160" s="23"/>
      <c r="AF160" s="12"/>
      <c r="AG160" s="12"/>
      <c r="AH160" s="12"/>
      <c r="AI160" s="12"/>
      <c r="AJ160" s="12"/>
      <c r="AK160" s="12"/>
      <c r="AL160" s="12"/>
      <c r="AM160" s="12"/>
      <c r="AN160" s="12"/>
      <c r="AO160" s="12"/>
      <c r="AP160" s="12"/>
      <c r="AQ160" s="12"/>
      <c r="AR160" s="12"/>
      <c r="AS160" s="12"/>
      <c r="AT160" s="12"/>
    </row>
    <row r="161" spans="2:46" s="27" customFormat="1" ht="13.5" customHeight="1" x14ac:dyDescent="0.2">
      <c r="E161" s="121"/>
      <c r="G161" s="12"/>
      <c r="H161" s="12"/>
      <c r="I161" s="12"/>
      <c r="J161" s="12"/>
      <c r="K161" s="12"/>
      <c r="L161" s="6"/>
      <c r="M161" s="6">
        <f>+G161-I161-K161</f>
        <v>0</v>
      </c>
      <c r="N161" s="6"/>
      <c r="O161" s="6"/>
      <c r="P161" s="6"/>
      <c r="Q161" s="6"/>
      <c r="R161" s="6"/>
      <c r="S161" s="6"/>
      <c r="T161" s="6"/>
      <c r="U161" s="6"/>
      <c r="V161" s="6"/>
      <c r="W161" s="6"/>
      <c r="X161" s="6"/>
      <c r="Y161" s="6"/>
      <c r="Z161" s="6"/>
      <c r="AA161" s="6"/>
      <c r="AB161" s="6"/>
      <c r="AC161" s="6"/>
      <c r="AD161" s="6"/>
      <c r="AE161" s="6">
        <f>M161-SUM(O161:AC161)</f>
        <v>0</v>
      </c>
    </row>
    <row r="162" spans="2:46" ht="13.5" customHeight="1" x14ac:dyDescent="0.2">
      <c r="L162" s="6"/>
      <c r="M162" s="6">
        <f>+G162-I162-K162</f>
        <v>0</v>
      </c>
      <c r="N162" s="6"/>
      <c r="O162" s="6"/>
      <c r="P162" s="6"/>
      <c r="Q162" s="6"/>
      <c r="R162" s="6"/>
      <c r="S162" s="6"/>
      <c r="T162" s="6"/>
      <c r="U162" s="6"/>
      <c r="V162" s="6"/>
      <c r="W162" s="6"/>
      <c r="X162" s="6"/>
      <c r="Y162" s="6"/>
      <c r="Z162" s="6"/>
      <c r="AA162" s="6"/>
      <c r="AB162" s="6"/>
      <c r="AC162" s="6"/>
      <c r="AE162" s="6">
        <f>M162-SUM(O162:AC162)</f>
        <v>0</v>
      </c>
      <c r="AF162" s="12"/>
      <c r="AG162" s="12"/>
      <c r="AH162" s="12"/>
      <c r="AI162" s="12"/>
      <c r="AJ162" s="12"/>
      <c r="AK162" s="12"/>
      <c r="AL162" s="12"/>
      <c r="AM162" s="12"/>
      <c r="AN162" s="12"/>
      <c r="AO162" s="12"/>
      <c r="AP162" s="12"/>
      <c r="AQ162" s="12"/>
      <c r="AR162" s="12"/>
      <c r="AS162" s="12"/>
      <c r="AT162" s="12"/>
    </row>
    <row r="163" spans="2:46" ht="13.5" customHeight="1" x14ac:dyDescent="0.2">
      <c r="L163" s="6"/>
      <c r="M163" s="6">
        <f>+G163-I163-K163</f>
        <v>0</v>
      </c>
      <c r="N163" s="6"/>
      <c r="O163" s="6"/>
      <c r="P163" s="6"/>
      <c r="Q163" s="6"/>
      <c r="R163" s="6"/>
      <c r="S163" s="6"/>
      <c r="T163" s="6"/>
      <c r="U163" s="6"/>
      <c r="V163" s="6"/>
      <c r="W163" s="6"/>
      <c r="X163" s="6"/>
      <c r="Y163" s="6"/>
      <c r="Z163" s="6"/>
      <c r="AA163" s="6"/>
      <c r="AB163" s="6"/>
      <c r="AC163" s="6"/>
      <c r="AE163" s="6">
        <f>M163-SUM(O163:AC163)</f>
        <v>0</v>
      </c>
      <c r="AF163" s="12"/>
      <c r="AG163" s="12"/>
      <c r="AH163" s="12"/>
      <c r="AI163" s="12"/>
      <c r="AJ163" s="12"/>
      <c r="AK163" s="12"/>
      <c r="AL163" s="12"/>
      <c r="AM163" s="12"/>
      <c r="AN163" s="12"/>
      <c r="AO163" s="12"/>
      <c r="AP163" s="12"/>
      <c r="AQ163" s="12"/>
      <c r="AR163" s="12"/>
      <c r="AS163" s="12"/>
      <c r="AT163" s="12"/>
    </row>
    <row r="164" spans="2:46" ht="13.5" customHeight="1" x14ac:dyDescent="0.2">
      <c r="L164" s="6"/>
      <c r="M164" s="6">
        <f>+G164-I164-K164</f>
        <v>0</v>
      </c>
      <c r="N164" s="6"/>
      <c r="O164" s="6"/>
      <c r="P164" s="6"/>
      <c r="Q164" s="6"/>
      <c r="R164" s="6"/>
      <c r="S164" s="6"/>
      <c r="T164" s="6"/>
      <c r="U164" s="6"/>
      <c r="V164" s="6"/>
      <c r="W164" s="6"/>
      <c r="X164" s="6"/>
      <c r="Y164" s="6"/>
      <c r="Z164" s="6"/>
      <c r="AA164" s="6"/>
      <c r="AB164" s="6"/>
      <c r="AC164" s="6"/>
      <c r="AE164" s="6">
        <f>M164-SUM(O164:AC164)</f>
        <v>0</v>
      </c>
      <c r="AF164" s="12"/>
      <c r="AG164" s="12"/>
      <c r="AH164" s="12"/>
      <c r="AI164" s="12"/>
      <c r="AJ164" s="12"/>
      <c r="AK164" s="12"/>
      <c r="AL164" s="12"/>
      <c r="AM164" s="12"/>
      <c r="AN164" s="12"/>
      <c r="AO164" s="12"/>
      <c r="AP164" s="12"/>
      <c r="AQ164" s="12"/>
      <c r="AR164" s="12"/>
      <c r="AS164" s="12"/>
      <c r="AT164" s="12"/>
    </row>
    <row r="165" spans="2:46" ht="13.5" customHeight="1" x14ac:dyDescent="0.2">
      <c r="L165" s="6"/>
      <c r="N165" s="6"/>
      <c r="O165" s="5"/>
      <c r="P165" s="6"/>
      <c r="Q165" s="5"/>
      <c r="R165" s="6"/>
      <c r="S165" s="5"/>
      <c r="T165" s="6"/>
      <c r="U165" s="5"/>
      <c r="V165" s="6"/>
      <c r="W165" s="5"/>
      <c r="X165" s="6"/>
      <c r="Y165" s="5"/>
      <c r="Z165" s="6"/>
      <c r="AA165" s="5"/>
      <c r="AB165" s="5"/>
      <c r="AC165" s="5"/>
      <c r="AE165" s="5"/>
      <c r="AF165" s="12"/>
      <c r="AG165" s="12"/>
      <c r="AH165" s="12"/>
      <c r="AI165" s="12"/>
      <c r="AJ165" s="12"/>
      <c r="AK165" s="12"/>
      <c r="AL165" s="12"/>
      <c r="AM165" s="12"/>
      <c r="AN165" s="12"/>
      <c r="AO165" s="12"/>
      <c r="AP165" s="12"/>
      <c r="AQ165" s="12"/>
      <c r="AR165" s="12"/>
      <c r="AS165" s="12"/>
      <c r="AT165" s="12"/>
    </row>
    <row r="166" spans="2:46" ht="13.5" customHeight="1" x14ac:dyDescent="0.2">
      <c r="B166" s="5"/>
      <c r="C166" s="5"/>
      <c r="E166" s="121" t="s">
        <v>58</v>
      </c>
      <c r="G166" s="96">
        <f>SUM(G161:G165)</f>
        <v>0</v>
      </c>
      <c r="H166" s="6"/>
      <c r="I166" s="96">
        <f>SUM(I161:I165)</f>
        <v>0</v>
      </c>
      <c r="J166" s="6"/>
      <c r="K166" s="96">
        <f>SUM(K161:K165)</f>
        <v>0</v>
      </c>
      <c r="L166" s="6"/>
      <c r="M166" s="96">
        <f>SUM(M161:M165)</f>
        <v>0</v>
      </c>
      <c r="N166" s="6"/>
      <c r="O166" s="96">
        <f>SUM(O161:O165)</f>
        <v>0</v>
      </c>
      <c r="P166" s="6"/>
      <c r="Q166" s="96">
        <f>SUM(Q161:Q165)</f>
        <v>0</v>
      </c>
      <c r="R166" s="6"/>
      <c r="S166" s="96">
        <f>SUM(S161:S165)</f>
        <v>0</v>
      </c>
      <c r="T166" s="6"/>
      <c r="U166" s="96">
        <f>SUM(U161:U165)</f>
        <v>0</v>
      </c>
      <c r="V166" s="6"/>
      <c r="W166" s="96">
        <f>SUM(W161:W165)</f>
        <v>0</v>
      </c>
      <c r="X166" s="6"/>
      <c r="Y166" s="96">
        <f>SUM(Y161:Y165)</f>
        <v>0</v>
      </c>
      <c r="Z166" s="6"/>
      <c r="AA166" s="96">
        <f>SUM(AA161:AA165)</f>
        <v>0</v>
      </c>
      <c r="AB166" s="6"/>
      <c r="AC166" s="96">
        <f>SUM(AC161:AC165)</f>
        <v>0</v>
      </c>
      <c r="AE166" s="96">
        <f>SUM(AE161:AE165)</f>
        <v>0</v>
      </c>
      <c r="AF166" s="12"/>
      <c r="AG166" s="12"/>
      <c r="AH166" s="12"/>
      <c r="AI166" s="12"/>
      <c r="AJ166" s="12"/>
      <c r="AK166" s="12"/>
      <c r="AL166" s="12"/>
      <c r="AM166" s="12"/>
      <c r="AN166" s="12"/>
      <c r="AO166" s="12"/>
      <c r="AP166" s="12"/>
      <c r="AQ166" s="12"/>
      <c r="AR166" s="12"/>
      <c r="AS166" s="12"/>
      <c r="AT166" s="12"/>
    </row>
    <row r="167" spans="2:46" ht="13.5" customHeight="1" x14ac:dyDescent="0.2">
      <c r="G167" s="5"/>
      <c r="H167" s="5"/>
      <c r="I167" s="5"/>
      <c r="J167" s="5"/>
      <c r="K167" s="5"/>
      <c r="L167" s="5"/>
      <c r="M167" s="5"/>
      <c r="N167" s="6"/>
      <c r="O167" s="6"/>
      <c r="P167" s="6"/>
      <c r="Q167" s="6"/>
      <c r="R167" s="6"/>
      <c r="S167" s="6"/>
      <c r="T167" s="6"/>
      <c r="U167" s="6"/>
      <c r="V167" s="6"/>
      <c r="W167" s="6"/>
      <c r="X167" s="6"/>
      <c r="Y167" s="6"/>
      <c r="Z167" s="6"/>
      <c r="AA167" s="6"/>
      <c r="AB167" s="6"/>
      <c r="AC167" s="6"/>
      <c r="AE167" s="6"/>
      <c r="AF167" s="12"/>
      <c r="AG167" s="12"/>
      <c r="AH167" s="12"/>
      <c r="AI167" s="12"/>
      <c r="AJ167" s="12"/>
      <c r="AK167" s="12"/>
      <c r="AL167" s="12"/>
      <c r="AM167" s="12"/>
      <c r="AN167" s="12"/>
      <c r="AO167" s="12"/>
      <c r="AP167" s="12"/>
      <c r="AQ167" s="12"/>
      <c r="AR167" s="12"/>
      <c r="AS167" s="12"/>
      <c r="AT167" s="12"/>
    </row>
    <row r="168" spans="2:46" s="6" customFormat="1" ht="13.5" customHeight="1" x14ac:dyDescent="0.2">
      <c r="E168" s="3"/>
      <c r="G168" s="5"/>
      <c r="H168" s="5"/>
      <c r="I168" s="5"/>
      <c r="J168" s="5"/>
      <c r="K168" s="5"/>
      <c r="L168" s="5"/>
      <c r="M168" s="5"/>
    </row>
    <row r="169" spans="2:46" ht="13.5" customHeight="1" x14ac:dyDescent="0.2">
      <c r="B169" s="5"/>
      <c r="C169" s="5"/>
      <c r="E169" s="121" t="s">
        <v>72</v>
      </c>
      <c r="G169" s="96">
        <f>+G21+G31+G42+G50+G57+G68+G76+G85+G93+G102+G110+G118+G126+G134+G142+G150+G158+G166</f>
        <v>1</v>
      </c>
      <c r="H169" s="6"/>
      <c r="I169" s="96">
        <f>+I21+I31+I42+I50+I57+I68+I76+I85+I93+I102+I110+I118+I126+I134+I142+I150+I158+I166</f>
        <v>0</v>
      </c>
      <c r="J169" s="6"/>
      <c r="K169" s="96">
        <f>+K21+K31+K42+K50+K57+K68+K76+K85+K93+K102+K110+K118+K126+K134+K142+K150+K158+K166</f>
        <v>0</v>
      </c>
      <c r="L169" s="6"/>
      <c r="M169" s="96">
        <f>+M21+M31+M42+M50+M57+M68+M76+M85+M93+M102+M110+M118+M126+M134+M142+M150+M158+M166</f>
        <v>1</v>
      </c>
      <c r="N169" s="6"/>
      <c r="O169" s="96">
        <f>+O21+O31+O42+O50+O57+O68+O76+O85+O93+O102+O110+O118+O126+O134+O142+O150+O158+O166</f>
        <v>0</v>
      </c>
      <c r="P169" s="6"/>
      <c r="Q169" s="96">
        <f>+Q21+Q31+Q42+Q50+Q57+Q68+Q76+Q85+Q93+Q102+Q110+Q118+Q126+Q134+Q142+Q150+Q158+Q166</f>
        <v>0</v>
      </c>
      <c r="R169" s="6"/>
      <c r="S169" s="96">
        <f>+S21+S31+S42+S50+S57+S68+S76+S85+S93+S102+S110+S118+S126+S134+S142+S150+S158+S166</f>
        <v>0</v>
      </c>
      <c r="T169" s="6"/>
      <c r="U169" s="96">
        <f>+U21+U31+U42+U50+U57+U68+U76+U85+U93+U102+U110+U118+U126+U134+U142+U150+U158+U166</f>
        <v>0</v>
      </c>
      <c r="V169" s="6"/>
      <c r="W169" s="96">
        <f>+W21+W31+W42+W50+W57+W68+W76+W85+W93+W102+W110+W118+W126+W134+W142+W150+W158+W166</f>
        <v>0</v>
      </c>
      <c r="X169" s="6"/>
      <c r="Y169" s="96">
        <f>+Y21+Y31+Y42+Y50+Y57+Y68+Y76+Y85+Y93+Y102+Y110+Y118+Y126+Y134+Y142+Y150+Y158+Y166</f>
        <v>0</v>
      </c>
      <c r="Z169" s="6"/>
      <c r="AA169" s="96">
        <f>+AA21+AA31+AA42+AA50+AA57+AA68+AA76+AA85+AA93+AA102+AA110+AA118+AA126+AA134+AA142+AA150+AA158+AA166</f>
        <v>0</v>
      </c>
      <c r="AB169" s="6"/>
      <c r="AC169" s="96">
        <f>+AC21+AC31+AC42+AC50+AC57+AC68+AC76+AC85+AC93+AC102+AC110+AC118+AC126+AC134+AC142+AC150+AC158+AC166</f>
        <v>0</v>
      </c>
      <c r="AE169" s="96">
        <f>+AE21+AE31+AE42+AE50+AE57+AE68+AE76+AE85+AE93+AE102+AE110+AE118+AE126+AE134+AE142+AE150+AE158+AE166</f>
        <v>1</v>
      </c>
      <c r="AF169" s="12"/>
      <c r="AG169" s="12"/>
      <c r="AH169" s="12"/>
      <c r="AI169" s="12"/>
      <c r="AJ169" s="12"/>
      <c r="AK169" s="12"/>
      <c r="AL169" s="12"/>
      <c r="AM169" s="12"/>
      <c r="AN169" s="12"/>
      <c r="AO169" s="12"/>
      <c r="AP169" s="12"/>
      <c r="AQ169" s="12"/>
      <c r="AR169" s="12"/>
      <c r="AS169" s="12"/>
      <c r="AT169" s="12"/>
    </row>
    <row r="170" spans="2:46" ht="13.5" customHeight="1" x14ac:dyDescent="0.2">
      <c r="G170" s="6"/>
      <c r="H170" s="6"/>
      <c r="I170" s="6"/>
      <c r="J170" s="6"/>
      <c r="K170" s="6"/>
      <c r="L170" s="6"/>
      <c r="M170" s="109" t="s">
        <v>415</v>
      </c>
      <c r="N170" s="6"/>
      <c r="O170" s="6"/>
      <c r="P170" s="6"/>
      <c r="Q170" s="6"/>
      <c r="R170" s="6"/>
      <c r="S170" s="6"/>
      <c r="T170" s="6"/>
      <c r="U170" s="6"/>
      <c r="V170" s="6"/>
      <c r="W170" s="6"/>
      <c r="X170" s="6"/>
      <c r="Y170" s="6"/>
      <c r="Z170" s="6"/>
      <c r="AA170" s="6"/>
      <c r="AB170" s="6"/>
      <c r="AC170" s="6"/>
      <c r="AD170" s="5"/>
      <c r="AE170" s="6"/>
    </row>
    <row r="171" spans="2:46" ht="13.5" customHeight="1" x14ac:dyDescent="0.2">
      <c r="G171" s="6"/>
      <c r="H171" s="6"/>
      <c r="I171" s="6"/>
      <c r="J171" s="6"/>
      <c r="K171" s="6"/>
      <c r="L171" s="6"/>
      <c r="M171" s="110" t="s">
        <v>444</v>
      </c>
      <c r="N171" s="6"/>
      <c r="P171" s="6"/>
      <c r="R171" s="6"/>
      <c r="T171" s="6"/>
      <c r="V171" s="6"/>
      <c r="X171" s="6"/>
      <c r="Z171" s="6"/>
      <c r="AB171" s="6"/>
    </row>
    <row r="172" spans="2:46" ht="16.5" customHeight="1" x14ac:dyDescent="0.2">
      <c r="B172" s="108" t="s">
        <v>205</v>
      </c>
      <c r="C172" s="108"/>
      <c r="D172" s="108"/>
      <c r="L172" s="6"/>
      <c r="N172" s="6"/>
      <c r="AD172" s="12"/>
    </row>
    <row r="173" spans="2:46" ht="16.5" customHeight="1" x14ac:dyDescent="0.2">
      <c r="B173" s="108"/>
      <c r="C173" s="108"/>
      <c r="D173" s="108"/>
      <c r="L173" s="6"/>
      <c r="N173" s="6"/>
      <c r="AD173" s="12"/>
    </row>
    <row r="174" spans="2:46" ht="16.5" customHeight="1" x14ac:dyDescent="0.2">
      <c r="D174" s="12" t="s">
        <v>288</v>
      </c>
      <c r="L174" s="6"/>
      <c r="M174" s="6">
        <f>+G174-I174-K174</f>
        <v>0</v>
      </c>
      <c r="N174" s="6"/>
      <c r="T174" s="6"/>
      <c r="V174" s="6"/>
      <c r="X174" s="6"/>
      <c r="Z174" s="6"/>
      <c r="AB174" s="6"/>
      <c r="AE174" s="6">
        <f>M174-SUM(O174:AC174)</f>
        <v>0</v>
      </c>
    </row>
    <row r="175" spans="2:46" ht="16.5" customHeight="1" x14ac:dyDescent="0.2">
      <c r="D175" s="12" t="s">
        <v>234</v>
      </c>
      <c r="L175" s="6"/>
      <c r="M175" s="6">
        <f>+G175-I175-K175</f>
        <v>0</v>
      </c>
      <c r="N175" s="6"/>
      <c r="T175" s="6"/>
      <c r="V175" s="6"/>
      <c r="X175" s="6"/>
      <c r="Z175" s="6"/>
      <c r="AB175" s="6"/>
      <c r="AE175" s="6">
        <f>M175-SUM(O175:AC175)</f>
        <v>0</v>
      </c>
    </row>
    <row r="176" spans="2:46" ht="16.5" customHeight="1" x14ac:dyDescent="0.2">
      <c r="D176" s="12" t="s">
        <v>235</v>
      </c>
      <c r="L176" s="6"/>
      <c r="M176" s="6">
        <f>+G176-I176-K176</f>
        <v>0</v>
      </c>
      <c r="N176" s="6"/>
      <c r="T176" s="6"/>
      <c r="V176" s="6"/>
      <c r="X176" s="6"/>
      <c r="Z176" s="6"/>
      <c r="AB176" s="6"/>
      <c r="AE176" s="6">
        <f>M176-SUM(O176:AC176)</f>
        <v>0</v>
      </c>
    </row>
    <row r="177" spans="2:46" ht="16.5" customHeight="1" x14ac:dyDescent="0.2">
      <c r="D177" s="12" t="s">
        <v>236</v>
      </c>
      <c r="L177" s="6"/>
      <c r="M177" s="6">
        <f>+G177-I177-K177</f>
        <v>0</v>
      </c>
      <c r="N177" s="6"/>
      <c r="T177" s="6"/>
      <c r="V177" s="6"/>
      <c r="X177" s="6"/>
      <c r="Z177" s="6"/>
      <c r="AB177" s="6"/>
      <c r="AE177" s="6">
        <f>M177-SUM(O177:AC177)</f>
        <v>0</v>
      </c>
    </row>
    <row r="178" spans="2:46" ht="16.5" customHeight="1" x14ac:dyDescent="0.2">
      <c r="G178" s="13"/>
      <c r="H178" s="6"/>
      <c r="I178" s="13"/>
      <c r="J178" s="6"/>
      <c r="K178" s="13"/>
      <c r="L178" s="6"/>
      <c r="M178" s="13"/>
      <c r="N178" s="6"/>
      <c r="O178" s="13"/>
      <c r="P178" s="6"/>
      <c r="Q178" s="13"/>
      <c r="R178" s="6"/>
      <c r="S178" s="13"/>
      <c r="T178" s="6"/>
      <c r="U178" s="13"/>
      <c r="V178" s="6"/>
      <c r="W178" s="13"/>
      <c r="X178" s="6"/>
      <c r="Y178" s="13"/>
      <c r="Z178" s="6"/>
      <c r="AA178" s="13"/>
      <c r="AB178" s="6"/>
      <c r="AC178" s="13"/>
      <c r="AE178" s="13"/>
    </row>
    <row r="179" spans="2:46" ht="16.5" customHeight="1" x14ac:dyDescent="0.2">
      <c r="E179" s="121" t="s">
        <v>338</v>
      </c>
      <c r="G179" s="6">
        <f>SUM(G174:G178)</f>
        <v>0</v>
      </c>
      <c r="H179" s="6"/>
      <c r="I179" s="6">
        <f>SUM(I174:I178)</f>
        <v>0</v>
      </c>
      <c r="J179" s="6"/>
      <c r="K179" s="6">
        <f>SUM(K174:K178)</f>
        <v>0</v>
      </c>
      <c r="L179" s="6"/>
      <c r="M179" s="6">
        <f>SUM(M174:M178)</f>
        <v>0</v>
      </c>
      <c r="N179" s="6"/>
      <c r="O179" s="6">
        <f>SUM(O174:O178)</f>
        <v>0</v>
      </c>
      <c r="P179" s="6"/>
      <c r="Q179" s="6">
        <f>SUM(Q174:Q178)</f>
        <v>0</v>
      </c>
      <c r="R179" s="6"/>
      <c r="S179" s="6">
        <f>SUM(S174:S178)</f>
        <v>0</v>
      </c>
      <c r="T179" s="6"/>
      <c r="U179" s="6">
        <f>SUM(U174:U178)</f>
        <v>0</v>
      </c>
      <c r="V179" s="6"/>
      <c r="W179" s="6">
        <f>SUM(W174:W178)</f>
        <v>0</v>
      </c>
      <c r="X179" s="6"/>
      <c r="Y179" s="6">
        <f>SUM(Y174:Y178)</f>
        <v>0</v>
      </c>
      <c r="Z179" s="6"/>
      <c r="AA179" s="6">
        <f>SUM(AA174:AA178)</f>
        <v>0</v>
      </c>
      <c r="AB179" s="6"/>
      <c r="AC179" s="6">
        <f>SUM(AC174:AC178)</f>
        <v>0</v>
      </c>
      <c r="AE179" s="113">
        <f>SUM(AE174:AE178)</f>
        <v>0</v>
      </c>
    </row>
    <row r="180" spans="2:46" ht="13.5" customHeight="1" x14ac:dyDescent="0.2">
      <c r="G180" s="6"/>
      <c r="H180" s="6"/>
      <c r="I180" s="6"/>
      <c r="J180" s="6"/>
      <c r="K180" s="6"/>
      <c r="L180" s="6"/>
      <c r="M180" s="6"/>
      <c r="N180" s="6"/>
      <c r="O180" s="6"/>
      <c r="P180" s="6"/>
      <c r="Q180" s="6"/>
      <c r="R180" s="6"/>
      <c r="S180" s="6"/>
      <c r="T180" s="6"/>
      <c r="U180" s="6"/>
      <c r="V180" s="6"/>
      <c r="W180" s="6"/>
      <c r="X180" s="6"/>
      <c r="Y180" s="6"/>
      <c r="Z180" s="6"/>
      <c r="AA180" s="6"/>
      <c r="AB180" s="6"/>
      <c r="AC180" s="6"/>
      <c r="AE180" s="6"/>
      <c r="AF180" s="12"/>
      <c r="AG180" s="12"/>
      <c r="AH180" s="12"/>
      <c r="AI180" s="12"/>
      <c r="AJ180" s="12"/>
      <c r="AK180" s="12"/>
      <c r="AL180" s="12"/>
      <c r="AM180" s="12"/>
      <c r="AN180" s="12"/>
      <c r="AO180" s="12"/>
      <c r="AP180" s="12"/>
      <c r="AQ180" s="12"/>
      <c r="AR180" s="12"/>
      <c r="AS180" s="12"/>
      <c r="AT180" s="12"/>
    </row>
    <row r="181" spans="2:46" ht="13.5" customHeight="1" x14ac:dyDescent="0.2">
      <c r="G181" s="6"/>
      <c r="H181" s="6"/>
      <c r="I181" s="6"/>
      <c r="J181" s="6"/>
      <c r="K181" s="6"/>
      <c r="L181" s="6"/>
      <c r="M181" s="6"/>
      <c r="N181" s="6"/>
      <c r="O181" s="6"/>
      <c r="P181" s="6"/>
      <c r="Q181" s="6"/>
      <c r="R181" s="6"/>
      <c r="S181" s="6"/>
      <c r="T181" s="6"/>
      <c r="U181" s="6"/>
      <c r="V181" s="6"/>
      <c r="W181" s="6"/>
      <c r="X181" s="6"/>
      <c r="Y181" s="6"/>
      <c r="Z181" s="6"/>
      <c r="AA181" s="6"/>
      <c r="AB181" s="6"/>
      <c r="AC181" s="6"/>
      <c r="AE181" s="6"/>
      <c r="AF181" s="12"/>
      <c r="AG181" s="12"/>
      <c r="AH181" s="12"/>
      <c r="AI181" s="12"/>
      <c r="AJ181" s="12"/>
      <c r="AK181" s="12"/>
      <c r="AL181" s="12"/>
      <c r="AM181" s="12"/>
      <c r="AN181" s="12"/>
      <c r="AO181" s="12"/>
      <c r="AP181" s="12"/>
      <c r="AQ181" s="12"/>
      <c r="AR181" s="12"/>
      <c r="AS181" s="12"/>
      <c r="AT181" s="12"/>
    </row>
    <row r="182" spans="2:46" ht="13.5" customHeight="1" x14ac:dyDescent="0.2">
      <c r="B182" s="108"/>
      <c r="C182" s="108"/>
      <c r="D182" s="12" t="s">
        <v>206</v>
      </c>
      <c r="G182" s="96">
        <f>G169+G179</f>
        <v>1</v>
      </c>
      <c r="H182" s="6"/>
      <c r="I182" s="96">
        <f>I169+I179</f>
        <v>0</v>
      </c>
      <c r="J182" s="6"/>
      <c r="K182" s="96">
        <f>K169+K179</f>
        <v>0</v>
      </c>
      <c r="L182" s="6"/>
      <c r="M182" s="96">
        <f>M169+M179</f>
        <v>1</v>
      </c>
      <c r="N182" s="6"/>
      <c r="O182" s="96">
        <f>O169+O179</f>
        <v>0</v>
      </c>
      <c r="P182" s="6"/>
      <c r="Q182" s="96">
        <f>Q169+Q179</f>
        <v>0</v>
      </c>
      <c r="R182" s="6"/>
      <c r="S182" s="96">
        <f>S169+S179</f>
        <v>0</v>
      </c>
      <c r="T182" s="6"/>
      <c r="U182" s="96">
        <f>U169+U179</f>
        <v>0</v>
      </c>
      <c r="V182" s="6"/>
      <c r="W182" s="96">
        <f>W169+W179</f>
        <v>0</v>
      </c>
      <c r="X182" s="6"/>
      <c r="Y182" s="96">
        <f>Y169+Y179</f>
        <v>0</v>
      </c>
      <c r="Z182" s="6"/>
      <c r="AA182" s="96">
        <f>AA169+AA179</f>
        <v>0</v>
      </c>
      <c r="AB182" s="6"/>
      <c r="AC182" s="96">
        <f>AC169+AC179</f>
        <v>0</v>
      </c>
      <c r="AE182" s="96">
        <f>AE169+AE179</f>
        <v>1</v>
      </c>
      <c r="AF182" s="12"/>
      <c r="AG182" s="12"/>
      <c r="AH182" s="12"/>
      <c r="AI182" s="12"/>
      <c r="AJ182" s="12"/>
      <c r="AK182" s="12"/>
      <c r="AL182" s="12"/>
      <c r="AM182" s="12"/>
      <c r="AN182" s="12"/>
      <c r="AO182" s="12"/>
      <c r="AP182" s="12"/>
      <c r="AQ182" s="12"/>
      <c r="AR182" s="12"/>
      <c r="AS182" s="12"/>
      <c r="AT182" s="12"/>
    </row>
    <row r="183" spans="2:46" ht="13.5" customHeight="1" x14ac:dyDescent="0.2">
      <c r="L183" s="6"/>
      <c r="N183" s="6"/>
      <c r="O183" s="6"/>
      <c r="P183" s="6"/>
      <c r="Q183" s="6"/>
      <c r="R183" s="6"/>
      <c r="S183" s="6"/>
      <c r="T183" s="6"/>
      <c r="U183" s="6"/>
      <c r="V183" s="6"/>
      <c r="W183" s="6"/>
      <c r="X183" s="6"/>
      <c r="Y183" s="6"/>
      <c r="Z183" s="6"/>
      <c r="AA183" s="6"/>
      <c r="AB183" s="6"/>
      <c r="AC183" s="6"/>
      <c r="AE183" s="6"/>
      <c r="AF183" s="12"/>
      <c r="AG183" s="12"/>
      <c r="AH183" s="12"/>
      <c r="AI183" s="12"/>
      <c r="AJ183" s="12"/>
      <c r="AK183" s="12"/>
      <c r="AL183" s="12"/>
      <c r="AM183" s="12"/>
      <c r="AN183" s="12"/>
      <c r="AO183" s="12"/>
      <c r="AP183" s="12"/>
      <c r="AQ183" s="12"/>
      <c r="AR183" s="12"/>
      <c r="AS183" s="12"/>
      <c r="AT183" s="12"/>
    </row>
    <row r="184" spans="2:46" ht="13.5" customHeight="1" x14ac:dyDescent="0.2">
      <c r="B184" s="108" t="s">
        <v>73</v>
      </c>
      <c r="C184" s="108"/>
      <c r="D184" s="108"/>
      <c r="L184" s="6"/>
      <c r="N184" s="6"/>
      <c r="O184" s="6"/>
      <c r="P184" s="6"/>
      <c r="Q184" s="6"/>
      <c r="R184" s="6"/>
      <c r="S184" s="6"/>
      <c r="T184" s="6"/>
      <c r="U184" s="6"/>
      <c r="V184" s="6"/>
      <c r="W184" s="6"/>
      <c r="X184" s="6"/>
      <c r="Y184" s="6"/>
      <c r="Z184" s="6"/>
      <c r="AA184" s="6"/>
      <c r="AB184" s="6"/>
      <c r="AC184" s="6"/>
      <c r="AE184" s="6"/>
      <c r="AF184" s="12"/>
      <c r="AG184" s="12"/>
      <c r="AH184" s="12"/>
      <c r="AI184" s="12"/>
      <c r="AJ184" s="12"/>
      <c r="AK184" s="12"/>
      <c r="AL184" s="12"/>
      <c r="AM184" s="12"/>
      <c r="AN184" s="12"/>
      <c r="AO184" s="12"/>
      <c r="AP184" s="12"/>
      <c r="AQ184" s="12"/>
      <c r="AR184" s="12"/>
      <c r="AS184" s="12"/>
      <c r="AT184" s="12"/>
    </row>
    <row r="185" spans="2:46" ht="13.5" customHeight="1" x14ac:dyDescent="0.2">
      <c r="B185" s="108"/>
      <c r="C185" s="108"/>
      <c r="D185" s="108"/>
      <c r="L185" s="6"/>
      <c r="N185" s="6"/>
      <c r="O185" s="6"/>
      <c r="P185" s="6"/>
      <c r="Q185" s="6"/>
      <c r="R185" s="6"/>
      <c r="S185" s="6"/>
      <c r="T185" s="6"/>
      <c r="U185" s="6"/>
      <c r="V185" s="6"/>
      <c r="W185" s="6"/>
      <c r="X185" s="6"/>
      <c r="Y185" s="6"/>
      <c r="Z185" s="6"/>
      <c r="AA185" s="6"/>
      <c r="AB185" s="6"/>
      <c r="AC185" s="6"/>
      <c r="AE185" s="6"/>
      <c r="AF185" s="12"/>
      <c r="AG185" s="12"/>
      <c r="AH185" s="12"/>
      <c r="AI185" s="12"/>
      <c r="AJ185" s="12"/>
      <c r="AK185" s="12"/>
      <c r="AL185" s="12"/>
      <c r="AM185" s="12"/>
      <c r="AN185" s="12"/>
      <c r="AO185" s="12"/>
      <c r="AP185" s="12"/>
      <c r="AQ185" s="12"/>
      <c r="AR185" s="12"/>
      <c r="AS185" s="12"/>
      <c r="AT185" s="12"/>
    </row>
    <row r="186" spans="2:46" ht="13.5" customHeight="1" x14ac:dyDescent="0.2">
      <c r="D186" s="12" t="s">
        <v>284</v>
      </c>
      <c r="I186" s="6"/>
      <c r="J186" s="6"/>
      <c r="K186" s="6"/>
      <c r="L186" s="6"/>
      <c r="M186" s="6">
        <f>K182</f>
        <v>0</v>
      </c>
      <c r="N186" s="6"/>
      <c r="P186" s="6"/>
      <c r="R186" s="6"/>
      <c r="T186" s="6"/>
      <c r="V186" s="6"/>
      <c r="X186" s="6"/>
      <c r="Z186" s="6"/>
      <c r="AB186" s="6"/>
      <c r="AE186" s="6">
        <f t="shared" ref="AE186:AE192" si="8">M186-SUM(O186:AC186)</f>
        <v>0</v>
      </c>
      <c r="AF186" s="12"/>
      <c r="AG186" s="12"/>
      <c r="AH186" s="12"/>
      <c r="AI186" s="12"/>
      <c r="AJ186" s="12"/>
      <c r="AK186" s="12"/>
      <c r="AL186" s="12"/>
      <c r="AM186" s="12"/>
      <c r="AN186" s="12"/>
      <c r="AO186" s="12"/>
      <c r="AP186" s="12"/>
      <c r="AQ186" s="12"/>
      <c r="AR186" s="12"/>
      <c r="AS186" s="12"/>
      <c r="AT186" s="12"/>
    </row>
    <row r="187" spans="2:46" ht="13.5" customHeight="1" x14ac:dyDescent="0.2">
      <c r="D187" s="12" t="s">
        <v>283</v>
      </c>
      <c r="I187" s="6"/>
      <c r="J187" s="6"/>
      <c r="K187" s="6"/>
      <c r="L187" s="6"/>
      <c r="M187" s="6">
        <f>I182</f>
        <v>0</v>
      </c>
      <c r="N187" s="6"/>
      <c r="P187" s="6"/>
      <c r="R187" s="6"/>
      <c r="T187" s="6"/>
      <c r="V187" s="6"/>
      <c r="X187" s="6"/>
      <c r="Z187" s="6"/>
      <c r="AB187" s="6"/>
      <c r="AE187" s="6">
        <f t="shared" si="8"/>
        <v>0</v>
      </c>
      <c r="AF187" s="12"/>
      <c r="AG187" s="12"/>
      <c r="AH187" s="12"/>
      <c r="AI187" s="12"/>
      <c r="AJ187" s="12"/>
      <c r="AK187" s="12"/>
      <c r="AL187" s="12"/>
      <c r="AM187" s="12"/>
      <c r="AN187" s="12"/>
      <c r="AO187" s="12"/>
      <c r="AP187" s="12"/>
      <c r="AQ187" s="12"/>
      <c r="AR187" s="12"/>
      <c r="AS187" s="12"/>
      <c r="AT187" s="12"/>
    </row>
    <row r="188" spans="2:46" ht="13.5" customHeight="1" x14ac:dyDescent="0.2">
      <c r="D188" s="12" t="s">
        <v>74</v>
      </c>
      <c r="I188" s="6"/>
      <c r="J188" s="6"/>
      <c r="K188" s="6"/>
      <c r="L188" s="6"/>
      <c r="M188" s="6">
        <f t="shared" ref="M188:M194" si="9">+G188-I188-K188</f>
        <v>0</v>
      </c>
      <c r="N188" s="6"/>
      <c r="P188" s="6"/>
      <c r="R188" s="6"/>
      <c r="T188" s="6"/>
      <c r="V188" s="6"/>
      <c r="X188" s="6"/>
      <c r="Z188" s="6"/>
      <c r="AB188" s="6"/>
      <c r="AE188" s="6">
        <f t="shared" si="8"/>
        <v>0</v>
      </c>
      <c r="AF188" s="12"/>
      <c r="AG188" s="12"/>
      <c r="AH188" s="12"/>
      <c r="AI188" s="12"/>
      <c r="AJ188" s="12"/>
      <c r="AK188" s="12"/>
      <c r="AL188" s="12"/>
      <c r="AM188" s="12"/>
      <c r="AN188" s="12"/>
      <c r="AO188" s="12"/>
      <c r="AP188" s="12"/>
      <c r="AQ188" s="12"/>
      <c r="AR188" s="12"/>
      <c r="AS188" s="12"/>
      <c r="AT188" s="12"/>
    </row>
    <row r="189" spans="2:46" ht="13.5" customHeight="1" x14ac:dyDescent="0.2">
      <c r="D189" s="108" t="s">
        <v>169</v>
      </c>
      <c r="I189" s="6"/>
      <c r="J189" s="6"/>
      <c r="K189" s="6"/>
      <c r="L189" s="6"/>
      <c r="M189" s="6">
        <f t="shared" si="9"/>
        <v>0</v>
      </c>
      <c r="N189" s="6"/>
      <c r="P189" s="6"/>
      <c r="R189" s="6"/>
      <c r="S189" s="112">
        <f>'Exh E-1 actual pool'!N66</f>
        <v>0</v>
      </c>
      <c r="T189" s="6"/>
      <c r="V189" s="6"/>
      <c r="X189" s="6"/>
      <c r="Z189" s="6"/>
      <c r="AB189" s="6"/>
      <c r="AE189" s="6">
        <f t="shared" si="8"/>
        <v>0</v>
      </c>
      <c r="AF189" s="12"/>
      <c r="AG189" s="12"/>
      <c r="AH189" s="12"/>
      <c r="AI189" s="12"/>
      <c r="AJ189" s="12"/>
      <c r="AK189" s="12"/>
      <c r="AL189" s="12"/>
      <c r="AM189" s="12"/>
      <c r="AN189" s="12"/>
      <c r="AO189" s="12"/>
      <c r="AP189" s="12"/>
      <c r="AQ189" s="12"/>
      <c r="AR189" s="12"/>
      <c r="AS189" s="12"/>
      <c r="AT189" s="12"/>
    </row>
    <row r="190" spans="2:46" ht="13.5" customHeight="1" x14ac:dyDescent="0.2">
      <c r="D190" s="12" t="s">
        <v>237</v>
      </c>
      <c r="I190" s="6"/>
      <c r="J190" s="6"/>
      <c r="K190" s="6"/>
      <c r="L190" s="6"/>
      <c r="M190" s="6">
        <f t="shared" si="9"/>
        <v>0</v>
      </c>
      <c r="N190" s="6"/>
      <c r="P190" s="6"/>
      <c r="R190" s="6"/>
      <c r="T190" s="6"/>
      <c r="V190" s="6"/>
      <c r="X190" s="6"/>
      <c r="Z190" s="6"/>
      <c r="AB190" s="6"/>
      <c r="AE190" s="6">
        <f t="shared" si="8"/>
        <v>0</v>
      </c>
      <c r="AF190" s="12"/>
      <c r="AG190" s="12"/>
      <c r="AH190" s="12"/>
      <c r="AI190" s="12"/>
      <c r="AJ190" s="12"/>
      <c r="AK190" s="12"/>
      <c r="AL190" s="12"/>
      <c r="AM190" s="12"/>
      <c r="AN190" s="12"/>
      <c r="AO190" s="12"/>
      <c r="AP190" s="12"/>
      <c r="AQ190" s="12"/>
      <c r="AR190" s="12"/>
      <c r="AS190" s="12"/>
      <c r="AT190" s="12"/>
    </row>
    <row r="191" spans="2:46" ht="13.5" customHeight="1" x14ac:dyDescent="0.2">
      <c r="D191" s="12" t="s">
        <v>261</v>
      </c>
      <c r="I191" s="6"/>
      <c r="J191" s="6"/>
      <c r="K191" s="6"/>
      <c r="L191" s="6"/>
      <c r="M191" s="6">
        <f t="shared" si="9"/>
        <v>0</v>
      </c>
      <c r="N191" s="6"/>
      <c r="P191" s="6"/>
      <c r="R191" s="6"/>
      <c r="T191" s="6"/>
      <c r="V191" s="6"/>
      <c r="X191" s="6"/>
      <c r="Z191" s="6"/>
      <c r="AB191" s="6"/>
      <c r="AE191" s="6">
        <f t="shared" si="8"/>
        <v>0</v>
      </c>
      <c r="AF191" s="12"/>
      <c r="AG191" s="12"/>
      <c r="AH191" s="12"/>
      <c r="AI191" s="12"/>
      <c r="AJ191" s="12"/>
      <c r="AK191" s="12"/>
      <c r="AL191" s="12"/>
      <c r="AM191" s="12"/>
      <c r="AN191" s="12"/>
      <c r="AO191" s="12"/>
      <c r="AP191" s="12"/>
      <c r="AQ191" s="12"/>
      <c r="AR191" s="12"/>
      <c r="AS191" s="12"/>
      <c r="AT191" s="12"/>
    </row>
    <row r="192" spans="2:46" ht="13.5" customHeight="1" x14ac:dyDescent="0.2">
      <c r="D192" s="12" t="s">
        <v>238</v>
      </c>
      <c r="I192" s="6"/>
      <c r="J192" s="6"/>
      <c r="K192" s="6"/>
      <c r="L192" s="6"/>
      <c r="M192" s="6">
        <f t="shared" si="9"/>
        <v>0</v>
      </c>
      <c r="N192" s="6"/>
      <c r="P192" s="6"/>
      <c r="R192" s="6"/>
      <c r="T192" s="6"/>
      <c r="V192" s="6"/>
      <c r="X192" s="6"/>
      <c r="Z192" s="6"/>
      <c r="AB192" s="6"/>
      <c r="AE192" s="6">
        <f t="shared" si="8"/>
        <v>0</v>
      </c>
      <c r="AF192" s="12"/>
      <c r="AG192" s="12"/>
      <c r="AH192" s="12"/>
      <c r="AI192" s="12"/>
      <c r="AJ192" s="12"/>
      <c r="AK192" s="12"/>
      <c r="AL192" s="12"/>
      <c r="AM192" s="12"/>
      <c r="AN192" s="12"/>
      <c r="AO192" s="12"/>
      <c r="AP192" s="12"/>
      <c r="AQ192" s="12"/>
      <c r="AR192" s="12"/>
      <c r="AS192" s="12"/>
      <c r="AT192" s="12"/>
    </row>
    <row r="193" spans="1:46" ht="13.5" customHeight="1" x14ac:dyDescent="0.2">
      <c r="D193" s="12" t="s">
        <v>223</v>
      </c>
      <c r="I193" s="6"/>
      <c r="J193" s="6"/>
      <c r="K193" s="6"/>
      <c r="L193" s="6"/>
      <c r="M193" s="6">
        <f t="shared" si="9"/>
        <v>0</v>
      </c>
      <c r="N193" s="6"/>
      <c r="P193" s="6"/>
      <c r="R193" s="6"/>
      <c r="T193" s="6"/>
      <c r="V193" s="6"/>
      <c r="X193" s="6"/>
      <c r="Z193" s="6"/>
      <c r="AB193" s="6"/>
      <c r="AE193" s="6">
        <f>M193-SUM(O193:AC193)</f>
        <v>0</v>
      </c>
      <c r="AF193" s="12"/>
      <c r="AG193" s="12"/>
      <c r="AH193" s="12"/>
      <c r="AI193" s="12"/>
      <c r="AJ193" s="12"/>
      <c r="AK193" s="12"/>
      <c r="AL193" s="12"/>
      <c r="AM193" s="12"/>
      <c r="AN193" s="12"/>
      <c r="AO193" s="12"/>
      <c r="AP193" s="12"/>
      <c r="AQ193" s="12"/>
      <c r="AR193" s="12"/>
      <c r="AS193" s="12"/>
      <c r="AT193" s="12"/>
    </row>
    <row r="194" spans="1:46" ht="13.5" customHeight="1" x14ac:dyDescent="0.2">
      <c r="D194" s="12" t="s">
        <v>367</v>
      </c>
      <c r="I194" s="6"/>
      <c r="J194" s="6"/>
      <c r="K194" s="6"/>
      <c r="L194" s="6"/>
      <c r="M194" s="6">
        <f t="shared" si="9"/>
        <v>0</v>
      </c>
      <c r="N194" s="6"/>
      <c r="P194" s="6"/>
      <c r="R194" s="6"/>
      <c r="T194" s="6"/>
      <c r="V194" s="6"/>
      <c r="X194" s="6"/>
      <c r="Z194" s="6"/>
      <c r="AB194" s="6"/>
      <c r="AE194" s="6">
        <f>M194-SUM(O194:AC194)</f>
        <v>0</v>
      </c>
      <c r="AF194" s="12"/>
      <c r="AG194" s="12"/>
      <c r="AH194" s="12"/>
      <c r="AI194" s="12"/>
      <c r="AJ194" s="12"/>
      <c r="AK194" s="12"/>
      <c r="AL194" s="12"/>
      <c r="AM194" s="12"/>
      <c r="AN194" s="12"/>
      <c r="AO194" s="12"/>
      <c r="AP194" s="12"/>
      <c r="AQ194" s="12"/>
      <c r="AR194" s="12"/>
      <c r="AS194" s="12"/>
      <c r="AT194" s="12"/>
    </row>
    <row r="195" spans="1:46" ht="13.5" customHeight="1" x14ac:dyDescent="0.2">
      <c r="I195" s="6"/>
      <c r="J195" s="6"/>
      <c r="K195" s="6"/>
      <c r="L195" s="6"/>
      <c r="N195" s="6"/>
      <c r="P195" s="6"/>
      <c r="R195" s="6"/>
      <c r="T195" s="6"/>
      <c r="V195" s="6"/>
      <c r="X195" s="6"/>
      <c r="Z195" s="6"/>
      <c r="AB195" s="6"/>
      <c r="AF195" s="12"/>
      <c r="AG195" s="12"/>
      <c r="AH195" s="12"/>
      <c r="AI195" s="12"/>
      <c r="AJ195" s="12"/>
      <c r="AK195" s="12"/>
      <c r="AL195" s="12"/>
      <c r="AM195" s="12"/>
      <c r="AN195" s="12"/>
      <c r="AO195" s="12"/>
      <c r="AP195" s="12"/>
      <c r="AQ195" s="12"/>
      <c r="AR195" s="12"/>
      <c r="AS195" s="12"/>
      <c r="AT195" s="12"/>
    </row>
    <row r="196" spans="1:46" ht="13.5" customHeight="1" x14ac:dyDescent="0.2">
      <c r="E196" s="121" t="s">
        <v>75</v>
      </c>
      <c r="G196" s="113">
        <f>SUM(G186:G195)</f>
        <v>0</v>
      </c>
      <c r="H196" s="6"/>
      <c r="I196" s="6"/>
      <c r="J196" s="6"/>
      <c r="K196" s="6"/>
      <c r="L196" s="6"/>
      <c r="M196" s="113">
        <f>SUM(M186:M195)</f>
        <v>0</v>
      </c>
      <c r="N196" s="6"/>
      <c r="O196" s="113">
        <f>SUM(O186:O194)</f>
        <v>0</v>
      </c>
      <c r="P196" s="6"/>
      <c r="Q196" s="113">
        <f>SUM(Q186:Q194)</f>
        <v>0</v>
      </c>
      <c r="R196" s="6"/>
      <c r="S196" s="113">
        <f>SUM(S186:S194)</f>
        <v>0</v>
      </c>
      <c r="T196" s="6"/>
      <c r="U196" s="113">
        <f>SUM(U186:U194)</f>
        <v>0</v>
      </c>
      <c r="V196" s="6"/>
      <c r="W196" s="113">
        <f>SUM(W186:W194)</f>
        <v>0</v>
      </c>
      <c r="X196" s="6"/>
      <c r="Y196" s="113">
        <f>SUM(Y186:Y194)</f>
        <v>0</v>
      </c>
      <c r="Z196" s="6"/>
      <c r="AA196" s="113">
        <f>SUM(AA186:AA194)</f>
        <v>0</v>
      </c>
      <c r="AB196" s="6"/>
      <c r="AC196" s="113">
        <f>SUM(AC186:AC194)</f>
        <v>0</v>
      </c>
      <c r="AE196" s="113">
        <f>SUM(AE186:AE194)</f>
        <v>0</v>
      </c>
      <c r="AF196" s="12"/>
      <c r="AG196" s="12"/>
      <c r="AH196" s="12"/>
      <c r="AI196" s="12"/>
      <c r="AJ196" s="12"/>
      <c r="AK196" s="12"/>
      <c r="AL196" s="12"/>
      <c r="AM196" s="12"/>
      <c r="AN196" s="12"/>
      <c r="AO196" s="12"/>
      <c r="AP196" s="12"/>
      <c r="AQ196" s="12"/>
      <c r="AR196" s="12"/>
      <c r="AS196" s="12"/>
      <c r="AT196" s="12"/>
    </row>
    <row r="197" spans="1:46" ht="13.5" customHeight="1" x14ac:dyDescent="0.2">
      <c r="G197" s="6"/>
      <c r="H197" s="6"/>
      <c r="I197" s="6"/>
      <c r="J197" s="6"/>
      <c r="K197" s="6"/>
      <c r="L197" s="6"/>
      <c r="M197" s="6"/>
      <c r="N197" s="6"/>
      <c r="O197" s="6"/>
      <c r="P197" s="6"/>
      <c r="Q197" s="6"/>
      <c r="R197" s="6"/>
      <c r="S197" s="6"/>
      <c r="T197" s="6"/>
      <c r="U197" s="6"/>
      <c r="V197" s="6"/>
      <c r="W197" s="6"/>
      <c r="X197" s="6"/>
      <c r="Y197" s="6"/>
      <c r="Z197" s="6"/>
      <c r="AA197" s="6"/>
      <c r="AB197" s="6"/>
      <c r="AC197" s="6"/>
      <c r="AE197" s="6"/>
      <c r="AF197" s="12"/>
      <c r="AG197" s="12"/>
      <c r="AH197" s="12"/>
      <c r="AI197" s="12"/>
      <c r="AJ197" s="12"/>
      <c r="AK197" s="12"/>
      <c r="AL197" s="12"/>
      <c r="AM197" s="12"/>
      <c r="AN197" s="12"/>
      <c r="AO197" s="12"/>
      <c r="AP197" s="12"/>
      <c r="AQ197" s="12"/>
      <c r="AR197" s="12"/>
      <c r="AS197" s="12"/>
      <c r="AT197" s="12"/>
    </row>
    <row r="198" spans="1:46" ht="13.5" customHeight="1" thickBot="1" x14ac:dyDescent="0.25">
      <c r="B198" s="12" t="s">
        <v>76</v>
      </c>
      <c r="G198" s="111">
        <f>+G196+G182</f>
        <v>1</v>
      </c>
      <c r="H198" s="6"/>
      <c r="I198" s="6"/>
      <c r="J198" s="6"/>
      <c r="K198" s="6"/>
      <c r="L198" s="6"/>
      <c r="M198" s="111">
        <f>+M196+M182</f>
        <v>1</v>
      </c>
      <c r="N198" s="6"/>
      <c r="O198" s="111">
        <f>+O196+O182</f>
        <v>0</v>
      </c>
      <c r="P198" s="6"/>
      <c r="Q198" s="111">
        <f>+Q196+Q182</f>
        <v>0</v>
      </c>
      <c r="R198" s="6"/>
      <c r="S198" s="111">
        <f>+S196+S182</f>
        <v>0</v>
      </c>
      <c r="T198" s="6"/>
      <c r="U198" s="111">
        <f>+U196+U182</f>
        <v>0</v>
      </c>
      <c r="V198" s="6"/>
      <c r="W198" s="111">
        <f>+W196+W182</f>
        <v>0</v>
      </c>
      <c r="X198" s="6"/>
      <c r="Y198" s="111">
        <f>+Y196+Y182</f>
        <v>0</v>
      </c>
      <c r="Z198" s="6"/>
      <c r="AA198" s="111">
        <f>+AA196+AA182</f>
        <v>0</v>
      </c>
      <c r="AB198" s="3"/>
      <c r="AC198" s="111">
        <f>+AC196+AC182</f>
        <v>0</v>
      </c>
      <c r="AE198" s="111">
        <f>+AE196+AE182</f>
        <v>1</v>
      </c>
      <c r="AF198" s="12"/>
      <c r="AG198" s="12"/>
      <c r="AH198" s="12"/>
      <c r="AI198" s="12"/>
      <c r="AJ198" s="12"/>
      <c r="AK198" s="12"/>
      <c r="AL198" s="12"/>
      <c r="AM198" s="12"/>
      <c r="AN198" s="12"/>
      <c r="AO198" s="12"/>
      <c r="AP198" s="12"/>
      <c r="AQ198" s="12"/>
      <c r="AR198" s="12"/>
      <c r="AS198" s="12"/>
      <c r="AT198" s="12"/>
    </row>
    <row r="199" spans="1:46" ht="13.5" customHeight="1" thickTop="1" x14ac:dyDescent="0.2">
      <c r="G199" s="6"/>
      <c r="H199" s="6"/>
      <c r="I199" s="6"/>
      <c r="J199" s="6"/>
      <c r="K199" s="6"/>
      <c r="L199" s="6"/>
      <c r="M199" s="6"/>
      <c r="N199" s="6"/>
      <c r="O199" s="6"/>
      <c r="P199" s="6"/>
      <c r="Q199" s="6"/>
      <c r="R199" s="6"/>
      <c r="S199" s="6"/>
      <c r="T199" s="6"/>
      <c r="U199" s="6"/>
      <c r="V199" s="6"/>
      <c r="W199" s="6"/>
      <c r="X199" s="6"/>
      <c r="Y199" s="6"/>
      <c r="Z199" s="6"/>
      <c r="AA199" s="6"/>
      <c r="AB199" s="3"/>
      <c r="AC199" s="6"/>
      <c r="AE199" s="6"/>
      <c r="AF199" s="12"/>
      <c r="AG199" s="12"/>
      <c r="AH199" s="12"/>
      <c r="AI199" s="12"/>
      <c r="AJ199" s="12"/>
      <c r="AK199" s="12"/>
      <c r="AL199" s="12"/>
      <c r="AM199" s="12"/>
      <c r="AN199" s="12"/>
      <c r="AO199" s="12"/>
      <c r="AP199" s="12"/>
      <c r="AQ199" s="12"/>
      <c r="AR199" s="12"/>
      <c r="AS199" s="12"/>
      <c r="AT199" s="12"/>
    </row>
    <row r="200" spans="1:46" ht="13.5" customHeight="1" x14ac:dyDescent="0.25">
      <c r="A200" s="2"/>
      <c r="B200" s="2"/>
      <c r="C200" s="2"/>
      <c r="D200" s="2"/>
      <c r="E200" s="61"/>
      <c r="F200" s="2"/>
      <c r="G200" s="72" t="s">
        <v>209</v>
      </c>
      <c r="H200" s="72"/>
      <c r="I200" s="54"/>
      <c r="J200" s="54"/>
      <c r="K200" s="54"/>
      <c r="L200" s="54"/>
      <c r="M200" s="72" t="s">
        <v>209</v>
      </c>
      <c r="N200" s="54"/>
      <c r="O200" s="72"/>
      <c r="P200" s="54"/>
      <c r="Q200" s="72"/>
      <c r="R200" s="54"/>
      <c r="S200" s="54" t="s">
        <v>309</v>
      </c>
      <c r="T200" s="54"/>
      <c r="U200" s="66"/>
      <c r="V200" s="54"/>
      <c r="W200" s="66"/>
      <c r="X200" s="54"/>
      <c r="Y200" s="54"/>
      <c r="Z200" s="54"/>
      <c r="AC200" s="72" t="s">
        <v>209</v>
      </c>
      <c r="AD200" s="54"/>
      <c r="AE200" s="66" t="s">
        <v>268</v>
      </c>
      <c r="AF200" s="2"/>
      <c r="AG200" s="12"/>
      <c r="AH200" s="12"/>
      <c r="AI200" s="12"/>
      <c r="AJ200" s="12"/>
      <c r="AK200" s="12"/>
      <c r="AL200" s="12"/>
      <c r="AM200" s="12"/>
      <c r="AN200" s="12"/>
      <c r="AO200" s="12"/>
      <c r="AP200" s="12"/>
      <c r="AQ200" s="12"/>
      <c r="AR200" s="12"/>
      <c r="AS200" s="12"/>
      <c r="AT200" s="12"/>
    </row>
    <row r="201" spans="1:46" ht="13.5" customHeight="1" x14ac:dyDescent="0.25">
      <c r="A201" s="2"/>
      <c r="B201" s="2"/>
      <c r="C201" s="2"/>
      <c r="D201" s="2"/>
      <c r="E201" s="61"/>
      <c r="F201" s="2"/>
      <c r="G201" s="103" t="s">
        <v>267</v>
      </c>
      <c r="H201" s="103"/>
      <c r="I201" s="2"/>
      <c r="J201" s="2"/>
      <c r="K201" s="2"/>
      <c r="L201" s="38"/>
      <c r="M201" s="66"/>
      <c r="N201" s="54"/>
      <c r="O201" s="66"/>
      <c r="P201" s="54"/>
      <c r="Q201" s="66"/>
      <c r="R201" s="54"/>
      <c r="S201" s="54"/>
      <c r="T201" s="54"/>
      <c r="U201" s="66"/>
      <c r="V201" s="54"/>
      <c r="W201" s="66"/>
      <c r="X201" s="54"/>
      <c r="Y201" s="54"/>
      <c r="Z201" s="54"/>
      <c r="AA201" s="66"/>
      <c r="AB201" s="72"/>
      <c r="AC201" s="72"/>
      <c r="AD201" s="54"/>
      <c r="AE201" s="66"/>
      <c r="AF201" s="2"/>
      <c r="AG201" s="12"/>
      <c r="AH201" s="12"/>
      <c r="AI201" s="12"/>
      <c r="AJ201" s="12"/>
      <c r="AK201" s="12"/>
      <c r="AL201" s="12"/>
      <c r="AM201" s="12"/>
      <c r="AN201" s="12"/>
      <c r="AO201" s="12"/>
      <c r="AP201" s="12"/>
      <c r="AQ201" s="12"/>
      <c r="AR201" s="12"/>
      <c r="AS201" s="12"/>
      <c r="AT201" s="12"/>
    </row>
    <row r="202" spans="1:46" ht="13.5" customHeight="1" x14ac:dyDescent="0.25">
      <c r="A202" s="2"/>
      <c r="B202" s="2"/>
      <c r="C202" s="2"/>
      <c r="D202" s="2"/>
      <c r="E202" s="61"/>
      <c r="F202" s="2"/>
      <c r="G202" s="2"/>
      <c r="H202" s="2"/>
      <c r="I202" s="2"/>
      <c r="J202" s="2"/>
      <c r="K202" s="2"/>
      <c r="L202" s="38"/>
      <c r="M202" s="66"/>
      <c r="N202" s="54"/>
      <c r="O202" s="66"/>
      <c r="P202" s="54"/>
      <c r="Q202" s="66"/>
      <c r="R202" s="54"/>
      <c r="S202" s="66"/>
      <c r="T202" s="54"/>
      <c r="U202" s="66"/>
      <c r="V202" s="54"/>
      <c r="W202" s="66"/>
      <c r="X202" s="54"/>
      <c r="Y202" s="54"/>
      <c r="Z202" s="54"/>
      <c r="AA202" s="66"/>
      <c r="AB202" s="54"/>
      <c r="AC202" s="66"/>
      <c r="AD202" s="54"/>
      <c r="AE202" s="61">
        <f>+M198-SUM(O198:AC198)</f>
        <v>1</v>
      </c>
      <c r="AF202" s="2"/>
      <c r="AG202" s="12"/>
      <c r="AH202" s="12"/>
      <c r="AI202" s="12"/>
      <c r="AJ202" s="12"/>
      <c r="AK202" s="12"/>
      <c r="AL202" s="12"/>
      <c r="AM202" s="12"/>
      <c r="AN202" s="12"/>
      <c r="AO202" s="12"/>
      <c r="AP202" s="12"/>
      <c r="AQ202" s="12"/>
      <c r="AR202" s="12"/>
      <c r="AS202" s="12"/>
      <c r="AT202" s="12"/>
    </row>
    <row r="203" spans="1:46" ht="16.5" customHeight="1" x14ac:dyDescent="0.25">
      <c r="A203" s="2"/>
      <c r="B203" s="2"/>
      <c r="C203" s="2"/>
      <c r="D203" s="2"/>
      <c r="E203" s="61"/>
      <c r="F203" s="2"/>
      <c r="G203" s="2"/>
      <c r="H203" s="2"/>
      <c r="I203" s="2"/>
      <c r="J203" s="2"/>
      <c r="K203" s="2"/>
      <c r="L203" s="38"/>
      <c r="M203" s="66"/>
      <c r="N203" s="54"/>
      <c r="O203" s="66"/>
      <c r="P203" s="54"/>
      <c r="Q203" s="66"/>
      <c r="R203" s="54"/>
      <c r="S203" s="66"/>
      <c r="T203" s="54"/>
      <c r="U203" s="66"/>
      <c r="V203" s="54"/>
      <c r="W203" s="66"/>
      <c r="X203" s="54"/>
      <c r="Y203" s="54"/>
      <c r="Z203" s="54"/>
      <c r="AA203" s="66"/>
      <c r="AB203" s="54"/>
      <c r="AC203" s="66"/>
      <c r="AD203" s="54"/>
      <c r="AE203" s="114" t="s">
        <v>197</v>
      </c>
      <c r="AF203" s="38"/>
    </row>
    <row r="204" spans="1:46" ht="16.149999999999999" customHeight="1" x14ac:dyDescent="0.25">
      <c r="A204" s="43"/>
      <c r="B204" s="43"/>
      <c r="C204" s="43"/>
      <c r="D204" s="2"/>
      <c r="E204" s="61"/>
      <c r="F204" s="2"/>
      <c r="G204" s="2"/>
      <c r="H204" s="2"/>
      <c r="I204" s="2"/>
      <c r="J204" s="2" t="s">
        <v>286</v>
      </c>
      <c r="K204" s="2"/>
      <c r="L204" s="38"/>
      <c r="M204" s="38"/>
      <c r="N204" s="38"/>
      <c r="P204" s="143"/>
      <c r="Q204" s="143"/>
      <c r="R204" s="143"/>
      <c r="S204" s="143"/>
      <c r="T204" s="143"/>
      <c r="U204" s="49" t="s">
        <v>318</v>
      </c>
      <c r="V204" s="143"/>
      <c r="W204" s="143"/>
      <c r="X204" s="143"/>
      <c r="Y204" s="143"/>
      <c r="Z204" s="143"/>
      <c r="AA204" s="143"/>
      <c r="AB204" s="211"/>
      <c r="AC204" s="211"/>
      <c r="AD204" s="2"/>
      <c r="AE204" s="2"/>
      <c r="AF204" s="38"/>
    </row>
    <row r="205" spans="1:46" ht="13.5" customHeight="1" x14ac:dyDescent="0.25">
      <c r="A205" s="2"/>
      <c r="B205" s="2"/>
      <c r="C205" s="2"/>
      <c r="D205" s="2"/>
      <c r="E205" s="61"/>
      <c r="F205" s="2"/>
      <c r="G205" s="2"/>
      <c r="H205" s="2"/>
      <c r="I205" s="2"/>
      <c r="J205" s="2"/>
      <c r="K205" s="2"/>
      <c r="L205" s="2"/>
      <c r="M205" s="38"/>
      <c r="N205" s="38"/>
      <c r="O205" s="211"/>
      <c r="P205" s="211"/>
      <c r="Q205" s="211"/>
      <c r="R205" s="211"/>
      <c r="S205" s="211"/>
      <c r="T205" s="211"/>
      <c r="U205" s="211"/>
      <c r="V205" s="211"/>
      <c r="W205" s="211"/>
      <c r="X205" s="211"/>
      <c r="Y205" s="211"/>
      <c r="Z205" s="211"/>
      <c r="AA205" s="211"/>
      <c r="AB205" s="211"/>
      <c r="AC205" s="211"/>
      <c r="AD205" s="2"/>
      <c r="AE205" s="2"/>
      <c r="AF205" s="38"/>
    </row>
    <row r="206" spans="1:46" ht="13.5" customHeight="1" x14ac:dyDescent="0.25">
      <c r="A206" s="91" t="s">
        <v>78</v>
      </c>
      <c r="B206" s="91"/>
      <c r="C206" s="91"/>
      <c r="D206" s="91"/>
      <c r="E206" s="214"/>
      <c r="F206" s="91"/>
      <c r="G206" s="38"/>
      <c r="H206" s="38"/>
      <c r="I206" s="38"/>
      <c r="J206" s="38"/>
      <c r="K206" s="38"/>
      <c r="L206" s="38"/>
      <c r="M206" s="38"/>
      <c r="N206" s="38"/>
      <c r="O206" s="73"/>
      <c r="P206" s="73"/>
      <c r="Q206" s="73"/>
      <c r="R206" s="73"/>
      <c r="S206" s="73"/>
      <c r="T206" s="73"/>
      <c r="U206" s="73"/>
      <c r="V206" s="73"/>
      <c r="W206" s="73"/>
      <c r="X206" s="73"/>
      <c r="Y206" s="73"/>
      <c r="Z206" s="73"/>
      <c r="AA206" s="73"/>
      <c r="AB206" s="73"/>
      <c r="AC206" s="73"/>
      <c r="AD206" s="38"/>
      <c r="AE206" s="38"/>
      <c r="AF206" s="38"/>
    </row>
    <row r="207" spans="1:46" ht="34.9" customHeight="1" x14ac:dyDescent="0.25">
      <c r="A207" s="115"/>
      <c r="B207" s="115"/>
      <c r="C207" s="38"/>
      <c r="D207" s="324" t="s">
        <v>446</v>
      </c>
      <c r="E207" s="324"/>
      <c r="F207" s="324"/>
      <c r="G207" s="324"/>
      <c r="H207" s="324"/>
      <c r="I207" s="324"/>
      <c r="J207" s="324"/>
      <c r="K207" s="324"/>
      <c r="L207" s="324"/>
      <c r="M207" s="324"/>
      <c r="N207" s="324"/>
      <c r="O207" s="324"/>
      <c r="P207" s="324"/>
      <c r="Q207" s="324"/>
      <c r="R207" s="324"/>
      <c r="S207" s="324"/>
      <c r="T207" s="74"/>
      <c r="U207" s="74"/>
      <c r="V207" s="74"/>
      <c r="W207" s="74"/>
      <c r="X207" s="74"/>
      <c r="Y207" s="74"/>
      <c r="Z207" s="74"/>
      <c r="AA207" s="74"/>
      <c r="AB207" s="39"/>
      <c r="AC207" s="39"/>
      <c r="AD207" s="40"/>
      <c r="AE207" s="38"/>
      <c r="AF207" s="38"/>
    </row>
    <row r="208" spans="1:46" ht="15" customHeight="1" x14ac:dyDescent="0.25">
      <c r="A208" s="115"/>
      <c r="B208" s="115"/>
      <c r="C208" s="38"/>
      <c r="D208" s="319"/>
      <c r="E208" s="319"/>
      <c r="F208" s="319"/>
      <c r="G208" s="319"/>
      <c r="H208" s="319"/>
      <c r="I208" s="319"/>
      <c r="J208" s="319"/>
      <c r="K208" s="319"/>
      <c r="L208" s="319"/>
      <c r="M208" s="319"/>
      <c r="N208" s="319"/>
      <c r="O208" s="319"/>
      <c r="P208" s="319"/>
      <c r="Q208" s="319"/>
      <c r="R208" s="319"/>
      <c r="S208" s="319"/>
      <c r="T208" s="74"/>
      <c r="U208" s="74"/>
      <c r="V208" s="74"/>
      <c r="W208" s="74"/>
      <c r="X208" s="74"/>
      <c r="Y208" s="116"/>
      <c r="Z208" s="74"/>
      <c r="AA208" s="74"/>
      <c r="AB208" s="39"/>
      <c r="AC208" s="39"/>
      <c r="AD208" s="40"/>
      <c r="AE208" s="38"/>
      <c r="AF208" s="38"/>
    </row>
    <row r="209" spans="1:46" ht="31.9" customHeight="1" x14ac:dyDescent="0.25">
      <c r="A209" s="115"/>
      <c r="B209" s="115"/>
      <c r="C209" s="38"/>
      <c r="D209" s="324" t="s">
        <v>410</v>
      </c>
      <c r="E209" s="324"/>
      <c r="F209" s="324"/>
      <c r="G209" s="324"/>
      <c r="H209" s="324"/>
      <c r="I209" s="324"/>
      <c r="J209" s="324"/>
      <c r="K209" s="324"/>
      <c r="L209" s="324"/>
      <c r="M209" s="324"/>
      <c r="N209" s="324"/>
      <c r="O209" s="324"/>
      <c r="P209" s="324"/>
      <c r="Q209" s="324"/>
      <c r="R209" s="324"/>
      <c r="S209" s="324"/>
      <c r="T209" s="74"/>
      <c r="U209" s="74"/>
      <c r="V209" s="74"/>
      <c r="W209" s="74"/>
      <c r="X209" s="74"/>
      <c r="Y209" s="116"/>
      <c r="Z209" s="74"/>
      <c r="AA209" s="74"/>
      <c r="AB209" s="39"/>
      <c r="AC209" s="39"/>
      <c r="AD209" s="40"/>
      <c r="AE209" s="38"/>
      <c r="AF209" s="38"/>
    </row>
    <row r="210" spans="1:46" ht="15" customHeight="1" x14ac:dyDescent="0.25">
      <c r="A210" s="115"/>
      <c r="B210" s="115"/>
      <c r="C210" s="38"/>
      <c r="D210" s="303"/>
      <c r="E210" s="303"/>
      <c r="F210" s="303"/>
      <c r="G210" s="303"/>
      <c r="H210" s="303"/>
      <c r="I210" s="303"/>
      <c r="J210" s="303"/>
      <c r="K210" s="303"/>
      <c r="L210" s="303"/>
      <c r="M210" s="303"/>
      <c r="N210" s="303"/>
      <c r="O210" s="303"/>
      <c r="P210" s="303"/>
      <c r="Q210" s="303"/>
      <c r="R210" s="303"/>
      <c r="S210" s="303"/>
      <c r="T210" s="74"/>
      <c r="U210" s="74"/>
      <c r="V210" s="74"/>
      <c r="W210" s="74"/>
      <c r="X210" s="74"/>
      <c r="Y210" s="116"/>
      <c r="Z210" s="74"/>
      <c r="AA210" s="74"/>
      <c r="AB210" s="39"/>
      <c r="AC210" s="39"/>
      <c r="AD210" s="40"/>
      <c r="AE210" s="38"/>
      <c r="AF210" s="38"/>
    </row>
    <row r="211" spans="1:46" ht="34.9" customHeight="1" x14ac:dyDescent="0.25">
      <c r="A211" s="38"/>
      <c r="B211" s="38"/>
      <c r="C211" s="38"/>
      <c r="D211" s="354" t="s">
        <v>411</v>
      </c>
      <c r="E211" s="354"/>
      <c r="F211" s="354"/>
      <c r="G211" s="354"/>
      <c r="H211" s="354"/>
      <c r="I211" s="354"/>
      <c r="J211" s="354"/>
      <c r="K211" s="354"/>
      <c r="L211" s="354"/>
      <c r="M211" s="354"/>
      <c r="N211" s="354"/>
      <c r="O211" s="354"/>
      <c r="P211" s="354"/>
      <c r="Q211" s="354"/>
      <c r="R211" s="354"/>
      <c r="S211" s="354"/>
      <c r="T211" s="80"/>
      <c r="U211" s="80"/>
      <c r="V211" s="80"/>
      <c r="W211" s="80"/>
      <c r="X211" s="80"/>
      <c r="Y211" s="80"/>
      <c r="Z211" s="80"/>
      <c r="AA211" s="80"/>
      <c r="AB211" s="80"/>
      <c r="AC211" s="80"/>
      <c r="AD211" s="80"/>
      <c r="AE211" s="80"/>
      <c r="AF211" s="38"/>
    </row>
    <row r="212" spans="1:46" ht="15" customHeight="1" x14ac:dyDescent="0.25">
      <c r="A212" s="38"/>
      <c r="B212" s="38"/>
      <c r="C212" s="38"/>
      <c r="D212" s="319"/>
      <c r="E212" s="319"/>
      <c r="F212" s="319"/>
      <c r="G212" s="319"/>
      <c r="H212" s="319"/>
      <c r="I212" s="319"/>
      <c r="J212" s="319"/>
      <c r="K212" s="319"/>
      <c r="L212" s="319"/>
      <c r="M212" s="319"/>
      <c r="N212" s="319"/>
      <c r="O212" s="319"/>
      <c r="P212" s="319"/>
      <c r="Q212" s="319"/>
      <c r="R212" s="319"/>
      <c r="S212" s="319"/>
      <c r="T212" s="41"/>
      <c r="U212" s="41"/>
      <c r="V212" s="41"/>
      <c r="W212" s="41"/>
      <c r="X212" s="41"/>
      <c r="Y212" s="41"/>
      <c r="Z212" s="41"/>
      <c r="AA212" s="41"/>
      <c r="AB212" s="41"/>
      <c r="AC212" s="41"/>
      <c r="AD212" s="38"/>
      <c r="AE212" s="38"/>
      <c r="AF212" s="38"/>
    </row>
    <row r="213" spans="1:46" ht="34.9" customHeight="1" x14ac:dyDescent="0.25">
      <c r="A213" s="38"/>
      <c r="B213" s="38"/>
      <c r="C213" s="38"/>
      <c r="D213" s="320" t="s">
        <v>412</v>
      </c>
      <c r="E213" s="320"/>
      <c r="F213" s="320"/>
      <c r="G213" s="320"/>
      <c r="H213" s="320"/>
      <c r="I213" s="320"/>
      <c r="J213" s="320"/>
      <c r="K213" s="320"/>
      <c r="L213" s="320"/>
      <c r="M213" s="320"/>
      <c r="N213" s="320"/>
      <c r="O213" s="320"/>
      <c r="P213" s="320"/>
      <c r="Q213" s="320"/>
      <c r="R213" s="320"/>
      <c r="S213" s="320"/>
      <c r="T213" s="40"/>
      <c r="U213" s="40"/>
      <c r="V213" s="40"/>
      <c r="W213" s="40"/>
      <c r="X213" s="40"/>
      <c r="Y213" s="40" t="s">
        <v>186</v>
      </c>
      <c r="Z213" s="40"/>
      <c r="AA213" s="40"/>
      <c r="AB213" s="40"/>
      <c r="AC213" s="40"/>
      <c r="AD213" s="40"/>
      <c r="AE213" s="40"/>
      <c r="AF213" s="2"/>
      <c r="AG213" s="12"/>
      <c r="AH213" s="12"/>
      <c r="AI213" s="12"/>
      <c r="AJ213" s="12"/>
      <c r="AK213" s="12"/>
      <c r="AL213" s="12"/>
      <c r="AM213" s="12"/>
      <c r="AN213" s="12"/>
      <c r="AO213" s="12"/>
      <c r="AP213" s="12"/>
      <c r="AQ213" s="12"/>
      <c r="AR213" s="12"/>
      <c r="AS213" s="12"/>
      <c r="AT213" s="12"/>
    </row>
    <row r="214" spans="1:46" ht="15" customHeight="1" x14ac:dyDescent="0.25">
      <c r="A214" s="67"/>
      <c r="B214" s="67"/>
      <c r="C214" s="67"/>
      <c r="D214" s="319"/>
      <c r="E214" s="319"/>
      <c r="F214" s="319"/>
      <c r="G214" s="319"/>
      <c r="H214" s="319"/>
      <c r="I214" s="319"/>
      <c r="J214" s="319"/>
      <c r="K214" s="319"/>
      <c r="L214" s="319"/>
      <c r="M214" s="319"/>
      <c r="N214" s="319"/>
      <c r="O214" s="319"/>
      <c r="P214" s="319"/>
      <c r="Q214" s="319"/>
      <c r="R214" s="319"/>
      <c r="S214" s="319"/>
      <c r="T214" s="67"/>
      <c r="U214" s="67"/>
      <c r="V214" s="67"/>
      <c r="W214" s="67"/>
      <c r="X214" s="67"/>
      <c r="Y214" s="67"/>
      <c r="Z214" s="67"/>
      <c r="AA214" s="67"/>
      <c r="AB214" s="67"/>
      <c r="AC214" s="67"/>
      <c r="AD214" s="67"/>
      <c r="AE214" s="67"/>
      <c r="AF214" s="2"/>
      <c r="AG214" s="12"/>
      <c r="AH214" s="12"/>
      <c r="AI214" s="12"/>
      <c r="AJ214" s="12"/>
      <c r="AK214" s="12"/>
      <c r="AL214" s="12"/>
      <c r="AM214" s="12"/>
      <c r="AN214" s="12"/>
      <c r="AO214" s="12"/>
      <c r="AP214" s="12"/>
      <c r="AQ214" s="12"/>
      <c r="AR214" s="12"/>
      <c r="AS214" s="12"/>
      <c r="AT214" s="12"/>
    </row>
    <row r="215" spans="1:46" ht="34.9" customHeight="1" x14ac:dyDescent="0.25">
      <c r="A215" s="38"/>
      <c r="B215" s="38"/>
      <c r="C215" s="38"/>
      <c r="D215" s="320" t="s">
        <v>413</v>
      </c>
      <c r="E215" s="320"/>
      <c r="F215" s="320"/>
      <c r="G215" s="320"/>
      <c r="H215" s="320"/>
      <c r="I215" s="320"/>
      <c r="J215" s="320"/>
      <c r="K215" s="320"/>
      <c r="L215" s="320"/>
      <c r="M215" s="320"/>
      <c r="N215" s="320"/>
      <c r="O215" s="320"/>
      <c r="P215" s="320"/>
      <c r="Q215" s="320"/>
      <c r="R215" s="320"/>
      <c r="S215" s="320"/>
      <c r="T215" s="41"/>
      <c r="U215" s="41"/>
      <c r="V215" s="41"/>
      <c r="W215" s="41"/>
      <c r="X215" s="41"/>
      <c r="Y215" s="41"/>
      <c r="Z215" s="41"/>
      <c r="AA215" s="41"/>
      <c r="AB215" s="41"/>
      <c r="AC215" s="41"/>
      <c r="AD215" s="38"/>
      <c r="AE215" s="38"/>
      <c r="AF215" s="2"/>
      <c r="AG215" s="12"/>
      <c r="AH215" s="12"/>
      <c r="AI215" s="12"/>
      <c r="AJ215" s="12"/>
      <c r="AK215" s="12"/>
      <c r="AL215" s="12"/>
      <c r="AM215" s="12"/>
      <c r="AN215" s="12"/>
      <c r="AO215" s="12"/>
      <c r="AP215" s="12"/>
      <c r="AQ215" s="12"/>
      <c r="AR215" s="12"/>
      <c r="AS215" s="12"/>
      <c r="AT215" s="12"/>
    </row>
    <row r="216" spans="1:46" ht="15" customHeight="1" x14ac:dyDescent="0.25">
      <c r="A216" s="38"/>
      <c r="B216" s="38"/>
      <c r="C216" s="38"/>
      <c r="D216" s="319"/>
      <c r="E216" s="319"/>
      <c r="F216" s="319"/>
      <c r="G216" s="319"/>
      <c r="H216" s="319"/>
      <c r="I216" s="319"/>
      <c r="J216" s="319"/>
      <c r="K216" s="319"/>
      <c r="L216" s="319"/>
      <c r="M216" s="319"/>
      <c r="N216" s="319"/>
      <c r="O216" s="319"/>
      <c r="P216" s="319"/>
      <c r="Q216" s="319"/>
      <c r="R216" s="319"/>
      <c r="S216" s="319"/>
      <c r="T216" s="41"/>
      <c r="U216" s="41"/>
      <c r="V216" s="41"/>
      <c r="W216" s="41"/>
      <c r="X216" s="41"/>
      <c r="Y216" s="41"/>
      <c r="Z216" s="41"/>
      <c r="AA216" s="41"/>
      <c r="AB216" s="41"/>
      <c r="AC216" s="41"/>
      <c r="AD216" s="38"/>
      <c r="AE216" s="38"/>
      <c r="AF216" s="2"/>
      <c r="AG216" s="12"/>
      <c r="AH216" s="12"/>
      <c r="AI216" s="12"/>
      <c r="AJ216" s="12"/>
      <c r="AK216" s="12"/>
      <c r="AL216" s="12"/>
      <c r="AM216" s="12"/>
      <c r="AN216" s="12"/>
      <c r="AO216" s="12"/>
      <c r="AP216" s="12"/>
      <c r="AQ216" s="12"/>
      <c r="AR216" s="12"/>
      <c r="AS216" s="12"/>
      <c r="AT216" s="12"/>
    </row>
    <row r="217" spans="1:46" ht="34.9" customHeight="1" x14ac:dyDescent="0.25">
      <c r="A217" s="38"/>
      <c r="B217" s="38"/>
      <c r="C217" s="38"/>
      <c r="D217" s="320" t="s">
        <v>414</v>
      </c>
      <c r="E217" s="320"/>
      <c r="F217" s="320"/>
      <c r="G217" s="320"/>
      <c r="H217" s="320"/>
      <c r="I217" s="320"/>
      <c r="J217" s="320"/>
      <c r="K217" s="320"/>
      <c r="L217" s="320"/>
      <c r="M217" s="320"/>
      <c r="N217" s="320"/>
      <c r="O217" s="320"/>
      <c r="P217" s="320"/>
      <c r="Q217" s="320"/>
      <c r="R217" s="320"/>
      <c r="S217" s="320"/>
      <c r="T217" s="41"/>
      <c r="U217" s="41"/>
      <c r="V217" s="41"/>
      <c r="W217" s="41"/>
      <c r="X217" s="41"/>
      <c r="Y217" s="41"/>
      <c r="Z217" s="41"/>
      <c r="AA217" s="41"/>
      <c r="AB217" s="41"/>
      <c r="AC217" s="41"/>
      <c r="AD217" s="38"/>
      <c r="AE217" s="38"/>
      <c r="AF217" s="2"/>
      <c r="AG217" s="12"/>
      <c r="AH217" s="12"/>
      <c r="AI217" s="12"/>
      <c r="AJ217" s="12"/>
      <c r="AK217" s="12"/>
      <c r="AL217" s="12"/>
      <c r="AM217" s="12"/>
      <c r="AN217" s="12"/>
      <c r="AO217" s="12"/>
      <c r="AP217" s="12"/>
      <c r="AQ217" s="12"/>
      <c r="AR217" s="12"/>
      <c r="AS217" s="12"/>
      <c r="AT217" s="12"/>
    </row>
    <row r="218" spans="1:46" ht="15" customHeight="1" x14ac:dyDescent="0.25">
      <c r="A218" s="38"/>
      <c r="B218" s="38"/>
      <c r="C218" s="38"/>
      <c r="D218" s="319"/>
      <c r="E218" s="319"/>
      <c r="F218" s="319"/>
      <c r="G218" s="319"/>
      <c r="H218" s="319"/>
      <c r="I218" s="319"/>
      <c r="J218" s="319"/>
      <c r="K218" s="319"/>
      <c r="L218" s="319"/>
      <c r="M218" s="319"/>
      <c r="N218" s="319"/>
      <c r="O218" s="319"/>
      <c r="P218" s="319"/>
      <c r="Q218" s="319"/>
      <c r="R218" s="319"/>
      <c r="S218" s="319"/>
      <c r="T218" s="41"/>
      <c r="U218" s="41"/>
      <c r="V218" s="41"/>
      <c r="W218" s="41"/>
      <c r="X218" s="41"/>
      <c r="Y218" s="41"/>
      <c r="Z218" s="41"/>
      <c r="AA218" s="41"/>
      <c r="AB218" s="41"/>
      <c r="AC218" s="41"/>
      <c r="AD218" s="38"/>
      <c r="AE218" s="38"/>
      <c r="AF218" s="2"/>
      <c r="AG218" s="12"/>
      <c r="AH218" s="12"/>
      <c r="AI218" s="12"/>
      <c r="AJ218" s="12"/>
      <c r="AK218" s="12"/>
      <c r="AL218" s="12"/>
      <c r="AM218" s="12"/>
      <c r="AN218" s="12"/>
      <c r="AO218" s="12"/>
      <c r="AP218" s="12"/>
      <c r="AQ218" s="12"/>
      <c r="AR218" s="12"/>
      <c r="AS218" s="12"/>
      <c r="AT218" s="12"/>
    </row>
    <row r="219" spans="1:46" ht="45.6" customHeight="1" x14ac:dyDescent="0.25">
      <c r="A219" s="38"/>
      <c r="B219" s="38"/>
      <c r="C219" s="38"/>
      <c r="D219" s="353" t="s">
        <v>445</v>
      </c>
      <c r="E219" s="353"/>
      <c r="F219" s="353"/>
      <c r="G219" s="353"/>
      <c r="H219" s="353"/>
      <c r="I219" s="353"/>
      <c r="J219" s="353"/>
      <c r="K219" s="353"/>
      <c r="L219" s="353"/>
      <c r="M219" s="353"/>
      <c r="N219" s="353"/>
      <c r="O219" s="353"/>
      <c r="P219" s="353"/>
      <c r="Q219" s="353"/>
      <c r="R219" s="353"/>
      <c r="S219" s="353"/>
      <c r="T219" s="124"/>
      <c r="U219" s="124"/>
      <c r="V219" s="124"/>
      <c r="W219" s="124"/>
      <c r="X219" s="124"/>
      <c r="Y219" s="124"/>
      <c r="Z219" s="124"/>
      <c r="AA219" s="124"/>
      <c r="AB219" s="124"/>
      <c r="AC219" s="124"/>
      <c r="AD219" s="124"/>
      <c r="AE219" s="124"/>
      <c r="AF219" s="2"/>
      <c r="AG219" s="12"/>
      <c r="AH219" s="12"/>
      <c r="AI219" s="12"/>
      <c r="AJ219" s="12"/>
      <c r="AK219" s="12"/>
      <c r="AL219" s="12"/>
      <c r="AM219" s="12"/>
      <c r="AN219" s="12"/>
      <c r="AO219" s="12"/>
      <c r="AP219" s="12"/>
      <c r="AQ219" s="12"/>
      <c r="AR219" s="12"/>
      <c r="AS219" s="12"/>
      <c r="AT219" s="12"/>
    </row>
    <row r="220" spans="1:46" ht="13.5" customHeight="1" x14ac:dyDescent="0.25">
      <c r="A220" s="38"/>
      <c r="B220" s="38"/>
      <c r="C220" s="38"/>
      <c r="D220" s="38"/>
      <c r="E220" s="4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2"/>
      <c r="AG220" s="12"/>
      <c r="AH220" s="12"/>
      <c r="AI220" s="12"/>
      <c r="AJ220" s="12"/>
      <c r="AK220" s="12"/>
      <c r="AL220" s="12"/>
      <c r="AM220" s="12"/>
      <c r="AN220" s="12"/>
      <c r="AO220" s="12"/>
      <c r="AP220" s="12"/>
      <c r="AQ220" s="12"/>
      <c r="AR220" s="12"/>
      <c r="AS220" s="12"/>
      <c r="AT220" s="12"/>
    </row>
    <row r="221" spans="1:46" ht="13.5" customHeight="1" x14ac:dyDescent="0.25">
      <c r="A221" s="38"/>
      <c r="B221" s="38"/>
      <c r="C221" s="38"/>
      <c r="D221" s="38"/>
      <c r="E221" s="4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2"/>
      <c r="AG221" s="12"/>
      <c r="AH221" s="12"/>
      <c r="AI221" s="12"/>
      <c r="AJ221" s="12"/>
      <c r="AK221" s="12"/>
      <c r="AL221" s="12"/>
      <c r="AM221" s="12"/>
      <c r="AN221" s="12"/>
      <c r="AO221" s="12"/>
      <c r="AP221" s="12"/>
      <c r="AQ221" s="12"/>
      <c r="AR221" s="12"/>
      <c r="AS221" s="12"/>
      <c r="AT221" s="12"/>
    </row>
    <row r="222" spans="1:46" ht="13.5" customHeight="1" x14ac:dyDescent="0.25">
      <c r="A222" s="38"/>
      <c r="B222" s="38"/>
      <c r="C222" s="38"/>
      <c r="D222" s="38"/>
      <c r="E222" s="4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2"/>
      <c r="AG222" s="12"/>
      <c r="AH222" s="12"/>
      <c r="AI222" s="12"/>
      <c r="AJ222" s="12"/>
      <c r="AK222" s="12"/>
      <c r="AL222" s="12"/>
      <c r="AM222" s="12"/>
      <c r="AN222" s="12"/>
      <c r="AO222" s="12"/>
      <c r="AP222" s="12"/>
      <c r="AQ222" s="12"/>
      <c r="AR222" s="12"/>
      <c r="AS222" s="12"/>
      <c r="AT222" s="12"/>
    </row>
    <row r="223" spans="1:46" ht="13.5" customHeight="1" x14ac:dyDescent="0.25">
      <c r="A223" s="2"/>
      <c r="B223" s="2"/>
      <c r="C223" s="2"/>
      <c r="D223" s="2"/>
      <c r="E223" s="61"/>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12"/>
      <c r="AH223" s="12"/>
      <c r="AI223" s="12"/>
      <c r="AJ223" s="12"/>
      <c r="AK223" s="12"/>
      <c r="AL223" s="12"/>
      <c r="AM223" s="12"/>
      <c r="AN223" s="12"/>
      <c r="AO223" s="12"/>
      <c r="AP223" s="12"/>
      <c r="AQ223" s="12"/>
      <c r="AR223" s="12"/>
      <c r="AS223" s="12"/>
      <c r="AT223" s="12"/>
    </row>
    <row r="224" spans="1:46" ht="13.5" customHeight="1" x14ac:dyDescent="0.25">
      <c r="A224" s="2"/>
      <c r="B224" s="2"/>
      <c r="C224" s="2"/>
      <c r="D224" s="2"/>
      <c r="E224" s="61"/>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12"/>
      <c r="AH224" s="12"/>
      <c r="AI224" s="12"/>
      <c r="AJ224" s="12"/>
      <c r="AK224" s="12"/>
      <c r="AL224" s="12"/>
      <c r="AM224" s="12"/>
      <c r="AN224" s="12"/>
      <c r="AO224" s="12"/>
      <c r="AP224" s="12"/>
      <c r="AQ224" s="12"/>
      <c r="AR224" s="12"/>
      <c r="AS224" s="12"/>
      <c r="AT224" s="12"/>
    </row>
    <row r="225" spans="1:46" ht="13.5" customHeight="1" x14ac:dyDescent="0.25">
      <c r="A225" s="2"/>
      <c r="B225" s="2"/>
      <c r="C225" s="2"/>
      <c r="D225" s="2"/>
      <c r="E225" s="61"/>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12"/>
      <c r="AH225" s="12"/>
      <c r="AI225" s="12"/>
      <c r="AJ225" s="12"/>
      <c r="AK225" s="12"/>
      <c r="AL225" s="12"/>
      <c r="AM225" s="12"/>
      <c r="AN225" s="12"/>
      <c r="AO225" s="12"/>
      <c r="AP225" s="12"/>
      <c r="AQ225" s="12"/>
      <c r="AR225" s="12"/>
      <c r="AS225" s="12"/>
      <c r="AT225" s="12"/>
    </row>
    <row r="226" spans="1:46" ht="13.5" customHeight="1" x14ac:dyDescent="0.25">
      <c r="A226" s="2"/>
      <c r="B226" s="2"/>
      <c r="C226" s="2"/>
      <c r="D226" s="2"/>
      <c r="E226" s="61"/>
      <c r="F226" s="2"/>
      <c r="G226" s="2"/>
      <c r="H226" s="2"/>
      <c r="I226" s="2"/>
      <c r="J226" s="2"/>
      <c r="K226" s="2"/>
      <c r="L226" s="38"/>
      <c r="M226" s="2"/>
      <c r="N226" s="38"/>
      <c r="O226" s="2"/>
      <c r="P226" s="38"/>
      <c r="Q226" s="2"/>
      <c r="R226" s="38"/>
      <c r="S226" s="2"/>
      <c r="T226" s="38"/>
      <c r="U226" s="2"/>
      <c r="V226" s="38"/>
      <c r="W226" s="2"/>
      <c r="X226" s="38"/>
      <c r="Y226" s="38"/>
      <c r="Z226" s="38"/>
      <c r="AA226" s="2"/>
      <c r="AB226" s="38"/>
      <c r="AC226" s="2"/>
      <c r="AD226" s="38"/>
      <c r="AE226" s="2"/>
      <c r="AF226" s="2"/>
      <c r="AG226" s="12"/>
      <c r="AH226" s="12"/>
      <c r="AI226" s="12"/>
      <c r="AJ226" s="12"/>
      <c r="AK226" s="12"/>
      <c r="AL226" s="12"/>
      <c r="AM226" s="12"/>
      <c r="AN226" s="12"/>
      <c r="AO226" s="12"/>
      <c r="AP226" s="12"/>
      <c r="AQ226" s="12"/>
      <c r="AR226" s="12"/>
      <c r="AS226" s="12"/>
      <c r="AT226" s="12"/>
    </row>
    <row r="227" spans="1:46" ht="13.5" customHeight="1" x14ac:dyDescent="0.25">
      <c r="A227" s="2"/>
      <c r="B227" s="2"/>
      <c r="C227" s="2"/>
      <c r="D227" s="2"/>
      <c r="E227" s="61"/>
      <c r="F227" s="2"/>
      <c r="G227" s="2"/>
      <c r="H227" s="2"/>
      <c r="I227" s="2"/>
      <c r="J227" s="2"/>
      <c r="K227" s="2"/>
      <c r="L227" s="38"/>
      <c r="M227" s="2"/>
      <c r="N227" s="38"/>
      <c r="O227" s="2"/>
      <c r="P227" s="38"/>
      <c r="Q227" s="2"/>
      <c r="R227" s="38"/>
      <c r="S227" s="2"/>
      <c r="T227" s="38"/>
      <c r="U227" s="2"/>
      <c r="V227" s="38"/>
      <c r="W227" s="2"/>
      <c r="X227" s="38"/>
      <c r="Y227" s="38"/>
      <c r="Z227" s="38"/>
      <c r="AA227" s="2"/>
      <c r="AB227" s="38"/>
      <c r="AC227" s="2"/>
      <c r="AD227" s="38"/>
      <c r="AE227" s="2"/>
      <c r="AF227" s="2"/>
      <c r="AG227" s="12"/>
      <c r="AH227" s="12"/>
      <c r="AI227" s="12"/>
      <c r="AJ227" s="12"/>
      <c r="AK227" s="12"/>
      <c r="AL227" s="12"/>
      <c r="AM227" s="12"/>
      <c r="AN227" s="12"/>
      <c r="AO227" s="12"/>
      <c r="AP227" s="12"/>
      <c r="AQ227" s="12"/>
      <c r="AR227" s="12"/>
      <c r="AS227" s="12"/>
      <c r="AT227" s="12"/>
    </row>
    <row r="228" spans="1:46" ht="13.5" customHeight="1" x14ac:dyDescent="0.25">
      <c r="A228" s="2"/>
      <c r="B228" s="2"/>
      <c r="C228" s="2"/>
      <c r="D228" s="2"/>
      <c r="E228" s="61"/>
      <c r="F228" s="2"/>
      <c r="G228" s="2"/>
      <c r="H228" s="2"/>
      <c r="I228" s="2"/>
      <c r="J228" s="2"/>
      <c r="K228" s="2"/>
      <c r="L228" s="38"/>
      <c r="M228" s="2"/>
      <c r="N228" s="38"/>
      <c r="O228" s="2"/>
      <c r="P228" s="38"/>
      <c r="Q228" s="2"/>
      <c r="R228" s="38"/>
      <c r="S228" s="2"/>
      <c r="T228" s="38"/>
      <c r="U228" s="2"/>
      <c r="V228" s="38"/>
      <c r="W228" s="2"/>
      <c r="X228" s="38"/>
      <c r="Y228" s="38"/>
      <c r="Z228" s="38"/>
      <c r="AA228" s="2"/>
      <c r="AB228" s="38"/>
      <c r="AC228" s="2"/>
      <c r="AD228" s="38"/>
      <c r="AE228" s="2"/>
      <c r="AF228" s="2"/>
      <c r="AG228" s="12"/>
      <c r="AH228" s="12"/>
      <c r="AI228" s="12"/>
      <c r="AJ228" s="12"/>
      <c r="AK228" s="12"/>
      <c r="AL228" s="12"/>
      <c r="AM228" s="12"/>
      <c r="AN228" s="12"/>
      <c r="AO228" s="12"/>
      <c r="AP228" s="12"/>
      <c r="AQ228" s="12"/>
      <c r="AR228" s="12"/>
      <c r="AS228" s="12"/>
      <c r="AT228" s="12"/>
    </row>
    <row r="229" spans="1:46" ht="13.5" customHeight="1" x14ac:dyDescent="0.25">
      <c r="A229" s="2"/>
      <c r="B229" s="2"/>
      <c r="C229" s="2"/>
      <c r="D229" s="2"/>
      <c r="E229" s="61"/>
      <c r="F229" s="2"/>
      <c r="G229" s="2"/>
      <c r="H229" s="2"/>
      <c r="I229" s="2"/>
      <c r="J229" s="2"/>
      <c r="K229" s="2"/>
      <c r="L229" s="38"/>
      <c r="M229" s="2"/>
      <c r="N229" s="38"/>
      <c r="O229" s="2"/>
      <c r="P229" s="38"/>
      <c r="Q229" s="2"/>
      <c r="R229" s="38"/>
      <c r="S229" s="2"/>
      <c r="T229" s="38"/>
      <c r="U229" s="2"/>
      <c r="V229" s="38"/>
      <c r="W229" s="2"/>
      <c r="X229" s="38"/>
      <c r="Y229" s="38"/>
      <c r="Z229" s="38"/>
      <c r="AA229" s="2"/>
      <c r="AB229" s="38"/>
      <c r="AC229" s="2"/>
      <c r="AD229" s="38"/>
      <c r="AE229" s="2"/>
      <c r="AF229" s="2"/>
      <c r="AG229" s="12"/>
      <c r="AH229" s="12"/>
      <c r="AI229" s="12"/>
      <c r="AJ229" s="12"/>
      <c r="AK229" s="12"/>
      <c r="AL229" s="12"/>
      <c r="AM229" s="12"/>
      <c r="AN229" s="12"/>
      <c r="AO229" s="12"/>
      <c r="AP229" s="12"/>
      <c r="AQ229" s="12"/>
      <c r="AR229" s="12"/>
      <c r="AS229" s="12"/>
      <c r="AT229" s="12"/>
    </row>
    <row r="230" spans="1:46" ht="13.5" customHeight="1" x14ac:dyDescent="0.25">
      <c r="A230" s="2"/>
      <c r="B230" s="2"/>
      <c r="C230" s="2"/>
      <c r="D230" s="2"/>
      <c r="E230" s="61"/>
      <c r="F230" s="2"/>
      <c r="G230" s="2"/>
      <c r="H230" s="2"/>
      <c r="I230" s="2"/>
      <c r="J230" s="2"/>
      <c r="K230" s="2"/>
      <c r="L230" s="2"/>
      <c r="M230" s="2"/>
      <c r="N230" s="2"/>
      <c r="O230" s="2"/>
      <c r="P230" s="2"/>
      <c r="Q230" s="2"/>
      <c r="R230" s="2"/>
      <c r="S230" s="2"/>
      <c r="T230" s="2"/>
      <c r="U230" s="2"/>
      <c r="V230" s="2"/>
      <c r="W230" s="2"/>
      <c r="X230" s="2"/>
      <c r="Y230" s="2"/>
      <c r="Z230" s="2"/>
      <c r="AA230" s="2"/>
      <c r="AB230" s="2"/>
      <c r="AC230" s="2"/>
      <c r="AD230" s="38"/>
      <c r="AE230" s="2"/>
      <c r="AF230" s="38"/>
    </row>
    <row r="231" spans="1:46" ht="13.5" customHeight="1" x14ac:dyDescent="0.25">
      <c r="A231" s="2"/>
      <c r="B231" s="2"/>
      <c r="C231" s="2"/>
      <c r="D231" s="2"/>
      <c r="E231" s="61"/>
      <c r="F231" s="2"/>
      <c r="G231" s="2"/>
      <c r="H231" s="2"/>
      <c r="I231" s="2"/>
      <c r="J231" s="2"/>
      <c r="K231" s="2"/>
      <c r="L231" s="2"/>
      <c r="M231" s="2"/>
      <c r="N231" s="2"/>
      <c r="O231" s="2"/>
      <c r="P231" s="2"/>
      <c r="Q231" s="2"/>
      <c r="R231" s="2"/>
      <c r="S231" s="2"/>
      <c r="T231" s="2"/>
      <c r="U231" s="2"/>
      <c r="V231" s="2"/>
      <c r="W231" s="2"/>
      <c r="X231" s="2"/>
      <c r="Y231" s="2"/>
      <c r="Z231" s="2"/>
      <c r="AA231" s="2"/>
      <c r="AB231" s="2"/>
      <c r="AC231" s="2"/>
      <c r="AD231" s="38"/>
      <c r="AE231" s="2"/>
      <c r="AF231" s="38"/>
    </row>
    <row r="232" spans="1:46" ht="13.5" customHeight="1" x14ac:dyDescent="0.25">
      <c r="A232" s="2"/>
      <c r="B232" s="2"/>
      <c r="C232" s="2"/>
      <c r="D232" s="2"/>
      <c r="E232" s="61"/>
      <c r="F232" s="2"/>
      <c r="G232" s="2"/>
      <c r="H232" s="2"/>
      <c r="I232" s="2"/>
      <c r="J232" s="2"/>
      <c r="K232" s="2"/>
      <c r="L232" s="2"/>
      <c r="M232" s="2"/>
      <c r="N232" s="2"/>
      <c r="O232" s="2"/>
      <c r="P232" s="2"/>
      <c r="Q232" s="2"/>
      <c r="R232" s="2"/>
      <c r="S232" s="2"/>
      <c r="T232" s="2"/>
      <c r="U232" s="2"/>
      <c r="V232" s="2"/>
      <c r="W232" s="2"/>
      <c r="X232" s="2"/>
      <c r="Y232" s="2"/>
      <c r="Z232" s="2"/>
      <c r="AA232" s="2"/>
      <c r="AB232" s="2"/>
      <c r="AC232" s="2"/>
      <c r="AD232" s="38"/>
      <c r="AE232" s="2"/>
      <c r="AF232" s="38"/>
    </row>
    <row r="233" spans="1:46" ht="13.5" customHeight="1" x14ac:dyDescent="0.25">
      <c r="A233" s="2"/>
      <c r="B233" s="2"/>
      <c r="C233" s="2"/>
      <c r="D233" s="2"/>
      <c r="E233" s="61"/>
      <c r="F233" s="2"/>
      <c r="G233" s="2"/>
      <c r="H233" s="2"/>
      <c r="I233" s="2"/>
      <c r="J233" s="2"/>
      <c r="K233" s="2"/>
      <c r="L233" s="2"/>
      <c r="M233" s="2"/>
      <c r="N233" s="2"/>
      <c r="O233" s="2"/>
      <c r="P233" s="2"/>
      <c r="Q233" s="2"/>
      <c r="R233" s="2"/>
      <c r="S233" s="2"/>
      <c r="T233" s="2"/>
      <c r="U233" s="2"/>
      <c r="V233" s="2"/>
      <c r="W233" s="2"/>
      <c r="X233" s="2"/>
      <c r="Y233" s="2"/>
      <c r="Z233" s="2"/>
      <c r="AA233" s="2"/>
      <c r="AB233" s="2"/>
      <c r="AC233" s="2"/>
      <c r="AD233" s="38"/>
      <c r="AE233" s="2"/>
      <c r="AF233" s="38"/>
    </row>
    <row r="234" spans="1:46" ht="15" x14ac:dyDescent="0.25">
      <c r="A234" s="2"/>
      <c r="B234" s="2"/>
      <c r="C234" s="2"/>
      <c r="D234" s="2"/>
      <c r="E234" s="61"/>
      <c r="F234" s="2"/>
      <c r="G234" s="2"/>
      <c r="H234" s="2"/>
      <c r="I234" s="2"/>
      <c r="J234" s="2"/>
      <c r="K234" s="2"/>
      <c r="L234" s="2"/>
      <c r="M234" s="2"/>
      <c r="N234" s="2"/>
      <c r="O234" s="2"/>
      <c r="P234" s="2"/>
      <c r="Q234" s="2"/>
      <c r="R234" s="2"/>
      <c r="S234" s="2"/>
      <c r="T234" s="2"/>
      <c r="U234" s="2"/>
      <c r="V234" s="2"/>
      <c r="W234" s="2"/>
      <c r="X234" s="2"/>
      <c r="Y234" s="2"/>
      <c r="Z234" s="2"/>
      <c r="AA234" s="2"/>
      <c r="AB234" s="2"/>
      <c r="AC234" s="2"/>
      <c r="AD234" s="38"/>
      <c r="AE234" s="2"/>
      <c r="AF234" s="2"/>
      <c r="AG234" s="12"/>
      <c r="AH234" s="12"/>
      <c r="AI234" s="12"/>
      <c r="AJ234" s="12"/>
      <c r="AK234" s="12"/>
      <c r="AL234" s="12"/>
      <c r="AM234" s="12"/>
      <c r="AN234" s="12"/>
      <c r="AO234" s="12"/>
      <c r="AP234" s="12"/>
      <c r="AQ234" s="12"/>
      <c r="AR234" s="12"/>
      <c r="AS234" s="12"/>
      <c r="AT234" s="12"/>
    </row>
    <row r="235" spans="1:46" ht="13.5" customHeight="1" x14ac:dyDescent="0.25">
      <c r="A235" s="2"/>
      <c r="B235" s="2"/>
      <c r="C235" s="2"/>
      <c r="D235" s="2"/>
      <c r="E235" s="61"/>
      <c r="F235" s="2"/>
      <c r="G235" s="2"/>
      <c r="H235" s="2"/>
      <c r="I235" s="2"/>
      <c r="J235" s="2"/>
      <c r="K235" s="2"/>
      <c r="L235" s="2"/>
      <c r="M235" s="2"/>
      <c r="N235" s="2"/>
      <c r="O235" s="2"/>
      <c r="P235" s="2"/>
      <c r="Q235" s="2"/>
      <c r="R235" s="2"/>
      <c r="S235" s="2"/>
      <c r="T235" s="2"/>
      <c r="U235" s="2"/>
      <c r="V235" s="2"/>
      <c r="W235" s="2"/>
      <c r="X235" s="2"/>
      <c r="Y235" s="2"/>
      <c r="Z235" s="2"/>
      <c r="AA235" s="2"/>
      <c r="AB235" s="2"/>
      <c r="AC235" s="2"/>
      <c r="AD235" s="38"/>
      <c r="AE235" s="2"/>
      <c r="AF235" s="38"/>
    </row>
  </sheetData>
  <protectedRanges>
    <protectedRange sqref="M167:M168 N150:P151 N158:P159 N166:P168" name="Range15"/>
    <protectedRange sqref="N134:P134 M135 M143" name="Range14"/>
    <protectedRange sqref="M127 N126:P126" name="Range13"/>
    <protectedRange sqref="N142:P142" name="Range16"/>
    <protectedRange sqref="M77 N76:P76" name="Range6"/>
    <protectedRange sqref="M202 O202:AD202 N201" name="Range19"/>
    <protectedRange sqref="N188:N189" name="Range18"/>
  </protectedRanges>
  <mergeCells count="2">
    <mergeCell ref="D219:S219"/>
    <mergeCell ref="D211:S211"/>
  </mergeCells>
  <phoneticPr fontId="7" type="noConversion"/>
  <printOptions headings="1"/>
  <pageMargins left="0.25" right="0.5" top="0.75" bottom="0.75" header="0.5" footer="0.5"/>
  <pageSetup paperSize="5" scale="67" fitToHeight="7" orientation="landscape" r:id="rId1"/>
  <headerFooter alignWithMargins="0">
    <oddFooter>&amp;L&amp;F&amp;C&amp;A&amp;RUpdated: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2"/>
  <sheetViews>
    <sheetView zoomScaleNormal="100" workbookViewId="0">
      <pane ySplit="7" topLeftCell="A25" activePane="bottomLeft" state="frozen"/>
      <selection activeCell="A40" sqref="A40:Q40"/>
      <selection pane="bottomLeft" activeCell="B35" sqref="B35:L35"/>
    </sheetView>
  </sheetViews>
  <sheetFormatPr defaultColWidth="8.85546875" defaultRowHeight="15" x14ac:dyDescent="0.25"/>
  <cols>
    <col min="1" max="1" width="8.28515625" style="227" customWidth="1"/>
    <col min="2" max="2" width="19.85546875" style="232" customWidth="1"/>
    <col min="3" max="3" width="1.28515625" style="232" customWidth="1"/>
    <col min="4" max="4" width="17.85546875" style="232" customWidth="1"/>
    <col min="5" max="5" width="1.140625" style="232" customWidth="1"/>
    <col min="6" max="6" width="18.42578125" style="232" customWidth="1"/>
    <col min="7" max="7" width="1.28515625" style="232" customWidth="1"/>
    <col min="8" max="8" width="19.28515625" style="232" customWidth="1"/>
    <col min="9" max="9" width="1.28515625" style="232" customWidth="1"/>
    <col min="10" max="10" width="20.28515625" style="232" customWidth="1"/>
    <col min="11" max="11" width="1" style="232" customWidth="1"/>
    <col min="12" max="12" width="21.140625" style="232" customWidth="1"/>
    <col min="13" max="13" width="18.7109375" style="232" customWidth="1"/>
    <col min="14" max="256" width="8.85546875" style="232"/>
    <col min="257" max="16384" width="8.85546875" style="227"/>
  </cols>
  <sheetData>
    <row r="1" spans="1:256" ht="15.75" x14ac:dyDescent="0.25">
      <c r="A1" s="225" t="str">
        <f>Entity</f>
        <v>Name of Tribe</v>
      </c>
      <c r="B1" s="226"/>
      <c r="C1" s="226"/>
      <c r="D1" s="226"/>
      <c r="E1" s="226"/>
      <c r="F1" s="226"/>
      <c r="G1" s="226"/>
      <c r="H1" s="226"/>
      <c r="I1" s="226"/>
      <c r="J1" s="226"/>
      <c r="K1" s="226"/>
      <c r="L1" s="225" t="s">
        <v>304</v>
      </c>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c r="IL1" s="226"/>
      <c r="IM1" s="226"/>
      <c r="IN1" s="226"/>
      <c r="IO1" s="226"/>
      <c r="IP1" s="226"/>
      <c r="IQ1" s="226"/>
      <c r="IR1" s="226"/>
      <c r="IS1" s="226"/>
      <c r="IT1" s="226"/>
      <c r="IU1" s="226"/>
      <c r="IV1" s="226"/>
    </row>
    <row r="2" spans="1:256" ht="15.75" x14ac:dyDescent="0.25">
      <c r="A2" s="229" t="str">
        <f>'start here-do not delete'!D30</f>
        <v>FY 2022</v>
      </c>
      <c r="B2" s="225" t="s">
        <v>300</v>
      </c>
      <c r="C2" s="225"/>
      <c r="D2" s="228"/>
      <c r="E2" s="228"/>
      <c r="F2" s="228"/>
      <c r="G2" s="228"/>
      <c r="H2" s="228"/>
      <c r="I2" s="228"/>
      <c r="J2" s="228"/>
      <c r="K2" s="228"/>
      <c r="L2" s="230"/>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c r="IL2" s="226"/>
      <c r="IM2" s="226"/>
      <c r="IN2" s="226"/>
      <c r="IO2" s="226"/>
      <c r="IP2" s="226"/>
      <c r="IQ2" s="226"/>
      <c r="IR2" s="226"/>
      <c r="IS2" s="226"/>
      <c r="IT2" s="226"/>
      <c r="IU2" s="226"/>
      <c r="IV2" s="226"/>
    </row>
    <row r="3" spans="1:256" x14ac:dyDescent="0.25">
      <c r="A3" s="282" t="s">
        <v>347</v>
      </c>
      <c r="B3" s="231"/>
      <c r="C3" s="231"/>
      <c r="D3" s="231"/>
      <c r="E3" s="231"/>
      <c r="F3" s="231"/>
      <c r="G3" s="231"/>
      <c r="H3" s="231"/>
      <c r="I3" s="231"/>
      <c r="J3" s="231"/>
      <c r="K3" s="231"/>
      <c r="L3" s="231"/>
    </row>
    <row r="4" spans="1:256" x14ac:dyDescent="0.25">
      <c r="A4" s="281"/>
      <c r="B4" s="231"/>
      <c r="C4" s="231"/>
      <c r="D4" s="231"/>
      <c r="E4" s="231"/>
      <c r="F4" s="231"/>
      <c r="G4" s="231"/>
      <c r="H4" s="231"/>
      <c r="I4" s="231"/>
      <c r="J4" s="231"/>
      <c r="K4" s="231"/>
      <c r="L4" s="231"/>
    </row>
    <row r="5" spans="1:256" x14ac:dyDescent="0.25">
      <c r="B5" s="231"/>
      <c r="C5" s="231"/>
      <c r="D5" s="233" t="s">
        <v>7</v>
      </c>
      <c r="E5" s="231"/>
      <c r="F5" s="233" t="s">
        <v>305</v>
      </c>
      <c r="G5" s="233"/>
      <c r="H5" s="233" t="s">
        <v>305</v>
      </c>
      <c r="I5" s="233"/>
      <c r="J5" s="233" t="s">
        <v>305</v>
      </c>
      <c r="K5" s="234"/>
      <c r="L5" s="233" t="s">
        <v>306</v>
      </c>
    </row>
    <row r="6" spans="1:256" ht="72.599999999999994" customHeight="1" thickBot="1" x14ac:dyDescent="0.3">
      <c r="B6" s="235" t="s">
        <v>301</v>
      </c>
      <c r="C6" s="235"/>
      <c r="D6" s="235" t="s">
        <v>325</v>
      </c>
      <c r="E6" s="235"/>
      <c r="F6" s="235" t="s">
        <v>323</v>
      </c>
      <c r="G6" s="235"/>
      <c r="H6" s="235" t="s">
        <v>345</v>
      </c>
      <c r="I6" s="235"/>
      <c r="J6" s="235" t="s">
        <v>344</v>
      </c>
      <c r="K6" s="236"/>
      <c r="L6" s="235" t="s">
        <v>324</v>
      </c>
      <c r="M6" s="227"/>
    </row>
    <row r="7" spans="1:256" x14ac:dyDescent="0.25">
      <c r="B7" s="231"/>
      <c r="C7" s="231"/>
      <c r="D7" s="231"/>
      <c r="E7" s="237"/>
      <c r="F7" s="231"/>
      <c r="G7" s="231"/>
      <c r="H7" s="231"/>
      <c r="I7" s="234"/>
      <c r="J7" s="231"/>
      <c r="K7" s="237"/>
      <c r="L7" s="233"/>
    </row>
    <row r="8" spans="1:256" s="249" customFormat="1" x14ac:dyDescent="0.25">
      <c r="B8" s="250" t="str">
        <f>'Exh B Carryforward'!A8</f>
        <v>BIA (638)</v>
      </c>
      <c r="C8" s="250"/>
      <c r="D8" s="224"/>
      <c r="E8" s="251"/>
      <c r="F8" s="224"/>
      <c r="G8" s="224"/>
      <c r="H8" s="224"/>
      <c r="I8" s="252"/>
      <c r="J8" s="224"/>
      <c r="K8" s="251"/>
      <c r="L8" s="224">
        <f t="shared" ref="L8:L14" si="0">D8-F8-H8-J8</f>
        <v>0</v>
      </c>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c r="ED8" s="253"/>
      <c r="EE8" s="253"/>
      <c r="EF8" s="253"/>
      <c r="EG8" s="253"/>
      <c r="EH8" s="253"/>
      <c r="EI8" s="253"/>
      <c r="EJ8" s="253"/>
      <c r="EK8" s="253"/>
      <c r="EL8" s="253"/>
      <c r="EM8" s="253"/>
      <c r="EN8" s="253"/>
      <c r="EO8" s="253"/>
      <c r="EP8" s="253"/>
      <c r="EQ8" s="253"/>
      <c r="ER8" s="253"/>
      <c r="ES8" s="253"/>
      <c r="ET8" s="253"/>
      <c r="EU8" s="253"/>
      <c r="EV8" s="253"/>
      <c r="EW8" s="253"/>
      <c r="EX8" s="253"/>
      <c r="EY8" s="253"/>
      <c r="EZ8" s="253"/>
      <c r="FA8" s="253"/>
      <c r="FB8" s="253"/>
      <c r="FC8" s="253"/>
      <c r="FD8" s="253"/>
      <c r="FE8" s="253"/>
      <c r="FF8" s="253"/>
      <c r="FG8" s="253"/>
      <c r="FH8" s="253"/>
      <c r="FI8" s="253"/>
      <c r="FJ8" s="253"/>
      <c r="FK8" s="253"/>
      <c r="FL8" s="253"/>
      <c r="FM8" s="253"/>
      <c r="FN8" s="253"/>
      <c r="FO8" s="253"/>
      <c r="FP8" s="253"/>
      <c r="FQ8" s="253"/>
      <c r="FR8" s="253"/>
      <c r="FS8" s="253"/>
      <c r="FT8" s="253"/>
      <c r="FU8" s="253"/>
      <c r="FV8" s="253"/>
      <c r="FW8" s="253"/>
      <c r="FX8" s="253"/>
      <c r="FY8" s="253"/>
      <c r="FZ8" s="253"/>
      <c r="GA8" s="253"/>
      <c r="GB8" s="253"/>
      <c r="GC8" s="253"/>
      <c r="GD8" s="253"/>
      <c r="GE8" s="253"/>
      <c r="GF8" s="253"/>
      <c r="GG8" s="253"/>
      <c r="GH8" s="253"/>
      <c r="GI8" s="253"/>
      <c r="GJ8" s="253"/>
      <c r="GK8" s="253"/>
      <c r="GL8" s="253"/>
      <c r="GM8" s="253"/>
      <c r="GN8" s="253"/>
      <c r="GO8" s="253"/>
      <c r="GP8" s="253"/>
      <c r="GQ8" s="253"/>
      <c r="GR8" s="253"/>
      <c r="GS8" s="253"/>
      <c r="GT8" s="253"/>
      <c r="GU8" s="253"/>
      <c r="GV8" s="253"/>
      <c r="GW8" s="253"/>
      <c r="GX8" s="253"/>
      <c r="GY8" s="253"/>
      <c r="GZ8" s="253"/>
      <c r="HA8" s="253"/>
      <c r="HB8" s="253"/>
      <c r="HC8" s="253"/>
      <c r="HD8" s="253"/>
      <c r="HE8" s="253"/>
      <c r="HF8" s="253"/>
      <c r="HG8" s="253"/>
      <c r="HH8" s="253"/>
      <c r="HI8" s="253"/>
      <c r="HJ8" s="253"/>
      <c r="HK8" s="253"/>
      <c r="HL8" s="253"/>
      <c r="HM8" s="253"/>
      <c r="HN8" s="253"/>
      <c r="HO8" s="253"/>
      <c r="HP8" s="253"/>
      <c r="HQ8" s="253"/>
      <c r="HR8" s="253"/>
      <c r="HS8" s="253"/>
      <c r="HT8" s="253"/>
      <c r="HU8" s="253"/>
      <c r="HV8" s="253"/>
      <c r="HW8" s="253"/>
      <c r="HX8" s="253"/>
      <c r="HY8" s="253"/>
      <c r="HZ8" s="253"/>
      <c r="IA8" s="253"/>
      <c r="IB8" s="253"/>
      <c r="IC8" s="253"/>
      <c r="ID8" s="253"/>
      <c r="IE8" s="253"/>
      <c r="IF8" s="253"/>
      <c r="IG8" s="253"/>
      <c r="IH8" s="253"/>
      <c r="II8" s="253"/>
      <c r="IJ8" s="253"/>
      <c r="IK8" s="253"/>
      <c r="IL8" s="253"/>
      <c r="IM8" s="253"/>
      <c r="IN8" s="253"/>
      <c r="IO8" s="253"/>
      <c r="IP8" s="253"/>
      <c r="IQ8" s="253"/>
      <c r="IR8" s="253"/>
      <c r="IS8" s="253"/>
      <c r="IT8" s="253"/>
      <c r="IU8" s="253"/>
      <c r="IV8" s="253"/>
    </row>
    <row r="9" spans="1:256" x14ac:dyDescent="0.25">
      <c r="B9" s="231" t="str">
        <f>'Exh B Carryforward'!A9</f>
        <v>Interior (Non-638)</v>
      </c>
      <c r="C9" s="231"/>
      <c r="D9" s="223"/>
      <c r="E9" s="238"/>
      <c r="F9" s="223"/>
      <c r="G9" s="223"/>
      <c r="H9" s="223"/>
      <c r="I9" s="239"/>
      <c r="J9" s="223"/>
      <c r="K9" s="238"/>
      <c r="L9" s="223">
        <f>D9-F9-H9-J9</f>
        <v>0</v>
      </c>
      <c r="P9" s="240"/>
    </row>
    <row r="10" spans="1:256" x14ac:dyDescent="0.25">
      <c r="B10" s="231" t="str">
        <f>'Exh B Carryforward'!A10</f>
        <v>IHS (638)</v>
      </c>
      <c r="C10" s="231"/>
      <c r="D10" s="223"/>
      <c r="E10" s="238"/>
      <c r="F10" s="223"/>
      <c r="G10" s="223"/>
      <c r="H10" s="223"/>
      <c r="I10" s="239"/>
      <c r="J10" s="223"/>
      <c r="K10" s="238"/>
      <c r="L10" s="223">
        <f t="shared" si="0"/>
        <v>0</v>
      </c>
    </row>
    <row r="11" spans="1:256" x14ac:dyDescent="0.25">
      <c r="B11" s="231" t="str">
        <f>'Exh B Carryforward'!A11</f>
        <v>HHS (Non-638)</v>
      </c>
      <c r="C11" s="231"/>
      <c r="D11" s="223"/>
      <c r="E11" s="238"/>
      <c r="F11" s="223"/>
      <c r="G11" s="223"/>
      <c r="H11" s="223"/>
      <c r="I11" s="239"/>
      <c r="J11" s="223"/>
      <c r="K11" s="238"/>
      <c r="L11" s="223">
        <f t="shared" si="0"/>
        <v>0</v>
      </c>
    </row>
    <row r="12" spans="1:256" x14ac:dyDescent="0.25">
      <c r="B12" s="231" t="str">
        <f>'Exh B Carryforward'!A12</f>
        <v>Agriculture</v>
      </c>
      <c r="C12" s="231"/>
      <c r="D12" s="223"/>
      <c r="E12" s="238"/>
      <c r="F12" s="223"/>
      <c r="G12" s="223"/>
      <c r="H12" s="223"/>
      <c r="I12" s="239"/>
      <c r="J12" s="223"/>
      <c r="K12" s="238"/>
      <c r="L12" s="223">
        <f t="shared" si="0"/>
        <v>0</v>
      </c>
      <c r="N12" s="240"/>
    </row>
    <row r="13" spans="1:256" x14ac:dyDescent="0.25">
      <c r="B13" s="231" t="str">
        <f>'Exh B Carryforward'!A13</f>
        <v>Commerce</v>
      </c>
      <c r="C13" s="231"/>
      <c r="D13" s="223"/>
      <c r="E13" s="238"/>
      <c r="F13" s="223"/>
      <c r="G13" s="223"/>
      <c r="H13" s="223"/>
      <c r="I13" s="239"/>
      <c r="J13" s="223"/>
      <c r="K13" s="238"/>
      <c r="L13" s="223">
        <f t="shared" si="0"/>
        <v>0</v>
      </c>
    </row>
    <row r="14" spans="1:256" x14ac:dyDescent="0.25">
      <c r="B14" s="231" t="str">
        <f>'Exh B Carryforward'!A14</f>
        <v>Defense</v>
      </c>
      <c r="C14" s="231"/>
      <c r="D14" s="223"/>
      <c r="E14" s="238"/>
      <c r="F14" s="223"/>
      <c r="G14" s="223"/>
      <c r="H14" s="223"/>
      <c r="I14" s="239"/>
      <c r="J14" s="223"/>
      <c r="K14" s="238"/>
      <c r="L14" s="223">
        <f t="shared" si="0"/>
        <v>0</v>
      </c>
    </row>
    <row r="15" spans="1:256" x14ac:dyDescent="0.25">
      <c r="B15" s="231" t="str">
        <f>'Exh B Carryforward'!A15</f>
        <v>Education</v>
      </c>
      <c r="D15" s="223"/>
      <c r="E15" s="238"/>
      <c r="F15" s="223"/>
      <c r="G15" s="223"/>
      <c r="H15" s="223"/>
      <c r="I15" s="239"/>
      <c r="J15" s="223"/>
      <c r="K15" s="238"/>
      <c r="L15" s="223">
        <f t="shared" ref="L15:L25" si="1">D15-F15-H15-J15</f>
        <v>0</v>
      </c>
    </row>
    <row r="16" spans="1:256" x14ac:dyDescent="0.25">
      <c r="B16" s="231" t="str">
        <f>'Exh B Carryforward'!A16</f>
        <v>Energy</v>
      </c>
      <c r="D16" s="223"/>
      <c r="E16" s="238"/>
      <c r="F16" s="223"/>
      <c r="G16" s="223"/>
      <c r="H16" s="223"/>
      <c r="I16" s="239"/>
      <c r="J16" s="223"/>
      <c r="K16" s="238"/>
      <c r="L16" s="223">
        <f t="shared" si="1"/>
        <v>0</v>
      </c>
    </row>
    <row r="17" spans="1:256" x14ac:dyDescent="0.25">
      <c r="B17" s="231" t="str">
        <f>'Exh B Carryforward'!A17</f>
        <v>EEOC</v>
      </c>
      <c r="C17" s="231"/>
      <c r="D17" s="223"/>
      <c r="E17" s="238"/>
      <c r="F17" s="223"/>
      <c r="G17" s="223"/>
      <c r="H17" s="223"/>
      <c r="I17" s="239"/>
      <c r="J17" s="223"/>
      <c r="K17" s="238"/>
      <c r="L17" s="223">
        <f t="shared" si="1"/>
        <v>0</v>
      </c>
    </row>
    <row r="18" spans="1:256" x14ac:dyDescent="0.25">
      <c r="B18" s="231" t="str">
        <f>'Exh B Carryforward'!A18</f>
        <v>EPA</v>
      </c>
      <c r="C18" s="231"/>
      <c r="D18" s="223"/>
      <c r="E18" s="238"/>
      <c r="F18" s="223"/>
      <c r="G18" s="223"/>
      <c r="H18" s="223"/>
      <c r="I18" s="239"/>
      <c r="J18" s="223"/>
      <c r="K18" s="238"/>
      <c r="L18" s="223">
        <f t="shared" si="1"/>
        <v>0</v>
      </c>
    </row>
    <row r="19" spans="1:256" x14ac:dyDescent="0.25">
      <c r="B19" s="231" t="str">
        <f>'Exh B Carryforward'!A19</f>
        <v>Homeland Security</v>
      </c>
      <c r="C19" s="231"/>
      <c r="D19" s="223"/>
      <c r="E19" s="238"/>
      <c r="F19" s="223"/>
      <c r="G19" s="223"/>
      <c r="H19" s="223"/>
      <c r="I19" s="239"/>
      <c r="J19" s="223"/>
      <c r="K19" s="238"/>
      <c r="L19" s="223">
        <f t="shared" si="1"/>
        <v>0</v>
      </c>
    </row>
    <row r="20" spans="1:256" x14ac:dyDescent="0.25">
      <c r="B20" s="231" t="str">
        <f>'Exh B Carryforward'!A20</f>
        <v>HUD</v>
      </c>
      <c r="C20" s="231"/>
      <c r="D20" s="223"/>
      <c r="E20" s="238"/>
      <c r="F20" s="223"/>
      <c r="G20" s="223"/>
      <c r="H20" s="223"/>
      <c r="I20" s="239"/>
      <c r="J20" s="223"/>
      <c r="K20" s="238"/>
      <c r="L20" s="223">
        <f t="shared" si="1"/>
        <v>0</v>
      </c>
    </row>
    <row r="21" spans="1:256" x14ac:dyDescent="0.25">
      <c r="B21" s="231" t="str">
        <f>'Exh B Carryforward'!A21</f>
        <v>IMLS</v>
      </c>
      <c r="C21" s="231"/>
      <c r="D21" s="223"/>
      <c r="E21" s="238"/>
      <c r="F21" s="223"/>
      <c r="G21" s="223"/>
      <c r="H21" s="223"/>
      <c r="I21" s="239"/>
      <c r="J21" s="223"/>
      <c r="K21" s="238"/>
      <c r="L21" s="223">
        <f t="shared" si="1"/>
        <v>0</v>
      </c>
    </row>
    <row r="22" spans="1:256" x14ac:dyDescent="0.25">
      <c r="B22" s="231" t="str">
        <f>'Exh B Carryforward'!A22</f>
        <v>Justice</v>
      </c>
      <c r="C22" s="231"/>
      <c r="D22" s="223"/>
      <c r="E22" s="238"/>
      <c r="F22" s="223"/>
      <c r="G22" s="223"/>
      <c r="H22" s="223"/>
      <c r="I22" s="239"/>
      <c r="J22" s="223"/>
      <c r="K22" s="238"/>
      <c r="L22" s="223">
        <f t="shared" si="1"/>
        <v>0</v>
      </c>
    </row>
    <row r="23" spans="1:256" x14ac:dyDescent="0.25">
      <c r="B23" s="231" t="str">
        <f>'Exh B Carryforward'!A23</f>
        <v>Labor</v>
      </c>
      <c r="C23" s="231"/>
      <c r="D23" s="223"/>
      <c r="E23" s="238"/>
      <c r="F23" s="223"/>
      <c r="G23" s="223"/>
      <c r="H23" s="223"/>
      <c r="I23" s="239"/>
      <c r="J23" s="223"/>
      <c r="K23" s="238"/>
      <c r="L23" s="223">
        <f t="shared" si="1"/>
        <v>0</v>
      </c>
    </row>
    <row r="24" spans="1:256" x14ac:dyDescent="0.25">
      <c r="B24" s="231" t="str">
        <f>'Exh B Carryforward'!A24</f>
        <v>Transportation</v>
      </c>
      <c r="C24" s="231"/>
      <c r="D24" s="223"/>
      <c r="E24" s="238"/>
      <c r="F24" s="223"/>
      <c r="G24" s="223"/>
      <c r="H24" s="223"/>
      <c r="I24" s="239"/>
      <c r="J24" s="223"/>
      <c r="K24" s="238"/>
      <c r="L24" s="223">
        <f t="shared" si="1"/>
        <v>0</v>
      </c>
    </row>
    <row r="25" spans="1:256" x14ac:dyDescent="0.25">
      <c r="B25" s="231" t="str">
        <f>'Exh B Carryforward'!A25</f>
        <v>State &amp; Other</v>
      </c>
      <c r="C25" s="231"/>
      <c r="D25" s="223"/>
      <c r="E25" s="238"/>
      <c r="F25" s="223"/>
      <c r="G25" s="223"/>
      <c r="H25" s="223"/>
      <c r="I25" s="239"/>
      <c r="J25" s="223"/>
      <c r="K25" s="238"/>
      <c r="L25" s="223">
        <f t="shared" si="1"/>
        <v>0</v>
      </c>
    </row>
    <row r="26" spans="1:256" x14ac:dyDescent="0.25">
      <c r="A26" s="241"/>
      <c r="B26" s="231" t="str">
        <f>'Exh B Carryforward'!A26</f>
        <v>BIA (100-297)</v>
      </c>
      <c r="C26" s="231"/>
      <c r="D26" s="223"/>
      <c r="E26" s="238"/>
      <c r="F26" s="223"/>
      <c r="G26" s="223"/>
      <c r="H26" s="223"/>
      <c r="I26" s="239"/>
      <c r="J26" s="223"/>
      <c r="K26" s="238"/>
      <c r="L26" s="223">
        <f>D26-F26-H26-J26</f>
        <v>0</v>
      </c>
    </row>
    <row r="27" spans="1:256" x14ac:dyDescent="0.25">
      <c r="B27" s="231" t="str">
        <f>'Exh B Carryforward'!A27</f>
        <v xml:space="preserve">Tribal </v>
      </c>
      <c r="C27" s="231"/>
      <c r="D27" s="223"/>
      <c r="E27" s="238"/>
      <c r="F27" s="223">
        <f>D27</f>
        <v>0</v>
      </c>
      <c r="G27" s="223"/>
      <c r="H27" s="223"/>
      <c r="I27" s="239"/>
      <c r="J27" s="223"/>
      <c r="K27" s="238"/>
      <c r="L27" s="223">
        <f>D27-F27-H27-J27</f>
        <v>0</v>
      </c>
    </row>
    <row r="28" spans="1:256" x14ac:dyDescent="0.25">
      <c r="B28" s="231"/>
      <c r="C28" s="231"/>
      <c r="D28" s="223"/>
      <c r="E28" s="238"/>
      <c r="F28" s="223"/>
      <c r="G28" s="223"/>
      <c r="H28" s="223"/>
      <c r="I28" s="239"/>
      <c r="J28" s="223"/>
      <c r="K28" s="238"/>
      <c r="L28" s="223"/>
    </row>
    <row r="29" spans="1:256" s="249" customFormat="1" ht="15.75" thickBot="1" x14ac:dyDescent="0.3">
      <c r="B29" s="263" t="s">
        <v>25</v>
      </c>
      <c r="C29" s="250"/>
      <c r="D29" s="254">
        <f>SUM(D7:D28)</f>
        <v>0</v>
      </c>
      <c r="E29" s="251"/>
      <c r="F29" s="254">
        <f>SUM(F7:F28)</f>
        <v>0</v>
      </c>
      <c r="G29" s="255"/>
      <c r="H29" s="254">
        <f>SUM(H7:H28)</f>
        <v>0</v>
      </c>
      <c r="I29" s="256"/>
      <c r="J29" s="254">
        <f>SUM(J7:J28)</f>
        <v>0</v>
      </c>
      <c r="K29" s="257"/>
      <c r="L29" s="254">
        <f>SUM(L7:L28)</f>
        <v>0</v>
      </c>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53"/>
      <c r="CO29" s="253"/>
      <c r="CP29" s="253"/>
      <c r="CQ29" s="253"/>
      <c r="CR29" s="253"/>
      <c r="CS29" s="253"/>
      <c r="CT29" s="253"/>
      <c r="CU29" s="253"/>
      <c r="CV29" s="253"/>
      <c r="CW29" s="253"/>
      <c r="CX29" s="253"/>
      <c r="CY29" s="253"/>
      <c r="CZ29" s="253"/>
      <c r="DA29" s="253"/>
      <c r="DB29" s="253"/>
      <c r="DC29" s="253"/>
      <c r="DD29" s="253"/>
      <c r="DE29" s="253"/>
      <c r="DF29" s="253"/>
      <c r="DG29" s="253"/>
      <c r="DH29" s="253"/>
      <c r="DI29" s="253"/>
      <c r="DJ29" s="253"/>
      <c r="DK29" s="253"/>
      <c r="DL29" s="253"/>
      <c r="DM29" s="253"/>
      <c r="DN29" s="253"/>
      <c r="DO29" s="253"/>
      <c r="DP29" s="253"/>
      <c r="DQ29" s="253"/>
      <c r="DR29" s="253"/>
      <c r="DS29" s="253"/>
      <c r="DT29" s="253"/>
      <c r="DU29" s="253"/>
      <c r="DV29" s="253"/>
      <c r="DW29" s="253"/>
      <c r="DX29" s="253"/>
      <c r="DY29" s="253"/>
      <c r="DZ29" s="253"/>
      <c r="EA29" s="253"/>
      <c r="EB29" s="253"/>
      <c r="EC29" s="253"/>
      <c r="ED29" s="253"/>
      <c r="EE29" s="253"/>
      <c r="EF29" s="253"/>
      <c r="EG29" s="253"/>
      <c r="EH29" s="253"/>
      <c r="EI29" s="253"/>
      <c r="EJ29" s="253"/>
      <c r="EK29" s="253"/>
      <c r="EL29" s="253"/>
      <c r="EM29" s="253"/>
      <c r="EN29" s="253"/>
      <c r="EO29" s="253"/>
      <c r="EP29" s="253"/>
      <c r="EQ29" s="253"/>
      <c r="ER29" s="253"/>
      <c r="ES29" s="253"/>
      <c r="ET29" s="253"/>
      <c r="EU29" s="253"/>
      <c r="EV29" s="253"/>
      <c r="EW29" s="253"/>
      <c r="EX29" s="253"/>
      <c r="EY29" s="253"/>
      <c r="EZ29" s="253"/>
      <c r="FA29" s="253"/>
      <c r="FB29" s="253"/>
      <c r="FC29" s="253"/>
      <c r="FD29" s="253"/>
      <c r="FE29" s="253"/>
      <c r="FF29" s="253"/>
      <c r="FG29" s="253"/>
      <c r="FH29" s="253"/>
      <c r="FI29" s="253"/>
      <c r="FJ29" s="253"/>
      <c r="FK29" s="253"/>
      <c r="FL29" s="253"/>
      <c r="FM29" s="253"/>
      <c r="FN29" s="253"/>
      <c r="FO29" s="253"/>
      <c r="FP29" s="253"/>
      <c r="FQ29" s="253"/>
      <c r="FR29" s="253"/>
      <c r="FS29" s="253"/>
      <c r="FT29" s="253"/>
      <c r="FU29" s="253"/>
      <c r="FV29" s="253"/>
      <c r="FW29" s="253"/>
      <c r="FX29" s="253"/>
      <c r="FY29" s="253"/>
      <c r="FZ29" s="253"/>
      <c r="GA29" s="253"/>
      <c r="GB29" s="253"/>
      <c r="GC29" s="253"/>
      <c r="GD29" s="253"/>
      <c r="GE29" s="253"/>
      <c r="GF29" s="253"/>
      <c r="GG29" s="253"/>
      <c r="GH29" s="253"/>
      <c r="GI29" s="253"/>
      <c r="GJ29" s="253"/>
      <c r="GK29" s="253"/>
      <c r="GL29" s="253"/>
      <c r="GM29" s="253"/>
      <c r="GN29" s="253"/>
      <c r="GO29" s="253"/>
      <c r="GP29" s="253"/>
      <c r="GQ29" s="253"/>
      <c r="GR29" s="253"/>
      <c r="GS29" s="253"/>
      <c r="GT29" s="253"/>
      <c r="GU29" s="253"/>
      <c r="GV29" s="253"/>
      <c r="GW29" s="253"/>
      <c r="GX29" s="253"/>
      <c r="GY29" s="253"/>
      <c r="GZ29" s="253"/>
      <c r="HA29" s="253"/>
      <c r="HB29" s="253"/>
      <c r="HC29" s="253"/>
      <c r="HD29" s="253"/>
      <c r="HE29" s="253"/>
      <c r="HF29" s="253"/>
      <c r="HG29" s="253"/>
      <c r="HH29" s="253"/>
      <c r="HI29" s="253"/>
      <c r="HJ29" s="253"/>
      <c r="HK29" s="253"/>
      <c r="HL29" s="253"/>
      <c r="HM29" s="253"/>
      <c r="HN29" s="253"/>
      <c r="HO29" s="253"/>
      <c r="HP29" s="253"/>
      <c r="HQ29" s="253"/>
      <c r="HR29" s="253"/>
      <c r="HS29" s="253"/>
      <c r="HT29" s="253"/>
      <c r="HU29" s="253"/>
      <c r="HV29" s="253"/>
      <c r="HW29" s="253"/>
      <c r="HX29" s="253"/>
      <c r="HY29" s="253"/>
      <c r="HZ29" s="253"/>
      <c r="IA29" s="253"/>
      <c r="IB29" s="253"/>
      <c r="IC29" s="253"/>
      <c r="ID29" s="253"/>
      <c r="IE29" s="253"/>
      <c r="IF29" s="253"/>
      <c r="IG29" s="253"/>
      <c r="IH29" s="253"/>
      <c r="II29" s="253"/>
      <c r="IJ29" s="253"/>
      <c r="IK29" s="253"/>
      <c r="IL29" s="253"/>
      <c r="IM29" s="253"/>
      <c r="IN29" s="253"/>
      <c r="IO29" s="253"/>
      <c r="IP29" s="253"/>
      <c r="IQ29" s="253"/>
      <c r="IR29" s="253"/>
      <c r="IS29" s="253"/>
      <c r="IT29" s="253"/>
      <c r="IU29" s="253"/>
      <c r="IV29" s="253"/>
    </row>
    <row r="30" spans="1:256" s="249" customFormat="1" ht="15.75" thickTop="1" x14ac:dyDescent="0.25">
      <c r="B30" s="263"/>
      <c r="C30" s="250"/>
      <c r="D30" s="255"/>
      <c r="E30" s="251"/>
      <c r="F30" s="255"/>
      <c r="G30" s="255"/>
      <c r="H30" s="255"/>
      <c r="I30" s="256"/>
      <c r="J30" s="255"/>
      <c r="K30" s="257"/>
      <c r="L30" s="255"/>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c r="CQ30" s="253"/>
      <c r="CR30" s="253"/>
      <c r="CS30" s="253"/>
      <c r="CT30" s="253"/>
      <c r="CU30" s="253"/>
      <c r="CV30" s="253"/>
      <c r="CW30" s="253"/>
      <c r="CX30" s="253"/>
      <c r="CY30" s="253"/>
      <c r="CZ30" s="253"/>
      <c r="DA30" s="253"/>
      <c r="DB30" s="253"/>
      <c r="DC30" s="253"/>
      <c r="DD30" s="253"/>
      <c r="DE30" s="253"/>
      <c r="DF30" s="253"/>
      <c r="DG30" s="253"/>
      <c r="DH30" s="253"/>
      <c r="DI30" s="253"/>
      <c r="DJ30" s="253"/>
      <c r="DK30" s="253"/>
      <c r="DL30" s="253"/>
      <c r="DM30" s="253"/>
      <c r="DN30" s="253"/>
      <c r="DO30" s="253"/>
      <c r="DP30" s="253"/>
      <c r="DQ30" s="253"/>
      <c r="DR30" s="253"/>
      <c r="DS30" s="253"/>
      <c r="DT30" s="253"/>
      <c r="DU30" s="253"/>
      <c r="DV30" s="253"/>
      <c r="DW30" s="253"/>
      <c r="DX30" s="253"/>
      <c r="DY30" s="253"/>
      <c r="DZ30" s="253"/>
      <c r="EA30" s="253"/>
      <c r="EB30" s="253"/>
      <c r="EC30" s="253"/>
      <c r="ED30" s="253"/>
      <c r="EE30" s="253"/>
      <c r="EF30" s="253"/>
      <c r="EG30" s="253"/>
      <c r="EH30" s="253"/>
      <c r="EI30" s="253"/>
      <c r="EJ30" s="253"/>
      <c r="EK30" s="253"/>
      <c r="EL30" s="253"/>
      <c r="EM30" s="253"/>
      <c r="EN30" s="253"/>
      <c r="EO30" s="253"/>
      <c r="EP30" s="253"/>
      <c r="EQ30" s="253"/>
      <c r="ER30" s="253"/>
      <c r="ES30" s="253"/>
      <c r="ET30" s="253"/>
      <c r="EU30" s="253"/>
      <c r="EV30" s="253"/>
      <c r="EW30" s="253"/>
      <c r="EX30" s="253"/>
      <c r="EY30" s="253"/>
      <c r="EZ30" s="253"/>
      <c r="FA30" s="253"/>
      <c r="FB30" s="253"/>
      <c r="FC30" s="253"/>
      <c r="FD30" s="253"/>
      <c r="FE30" s="253"/>
      <c r="FF30" s="253"/>
      <c r="FG30" s="253"/>
      <c r="FH30" s="253"/>
      <c r="FI30" s="253"/>
      <c r="FJ30" s="253"/>
      <c r="FK30" s="253"/>
      <c r="FL30" s="253"/>
      <c r="FM30" s="253"/>
      <c r="FN30" s="253"/>
      <c r="FO30" s="253"/>
      <c r="FP30" s="253"/>
      <c r="FQ30" s="253"/>
      <c r="FR30" s="253"/>
      <c r="FS30" s="253"/>
      <c r="FT30" s="253"/>
      <c r="FU30" s="253"/>
      <c r="FV30" s="253"/>
      <c r="FW30" s="253"/>
      <c r="FX30" s="253"/>
      <c r="FY30" s="253"/>
      <c r="FZ30" s="253"/>
      <c r="GA30" s="253"/>
      <c r="GB30" s="253"/>
      <c r="GC30" s="253"/>
      <c r="GD30" s="253"/>
      <c r="GE30" s="253"/>
      <c r="GF30" s="253"/>
      <c r="GG30" s="253"/>
      <c r="GH30" s="253"/>
      <c r="GI30" s="253"/>
      <c r="GJ30" s="253"/>
      <c r="GK30" s="253"/>
      <c r="GL30" s="253"/>
      <c r="GM30" s="253"/>
      <c r="GN30" s="253"/>
      <c r="GO30" s="253"/>
      <c r="GP30" s="253"/>
      <c r="GQ30" s="253"/>
      <c r="GR30" s="253"/>
      <c r="GS30" s="253"/>
      <c r="GT30" s="253"/>
      <c r="GU30" s="253"/>
      <c r="GV30" s="253"/>
      <c r="GW30" s="253"/>
      <c r="GX30" s="253"/>
      <c r="GY30" s="253"/>
      <c r="GZ30" s="253"/>
      <c r="HA30" s="253"/>
      <c r="HB30" s="253"/>
      <c r="HC30" s="253"/>
      <c r="HD30" s="253"/>
      <c r="HE30" s="253"/>
      <c r="HF30" s="253"/>
      <c r="HG30" s="253"/>
      <c r="HH30" s="253"/>
      <c r="HI30" s="253"/>
      <c r="HJ30" s="253"/>
      <c r="HK30" s="253"/>
      <c r="HL30" s="253"/>
      <c r="HM30" s="253"/>
      <c r="HN30" s="253"/>
      <c r="HO30" s="253"/>
      <c r="HP30" s="253"/>
      <c r="HQ30" s="253"/>
      <c r="HR30" s="253"/>
      <c r="HS30" s="253"/>
      <c r="HT30" s="253"/>
      <c r="HU30" s="253"/>
      <c r="HV30" s="253"/>
      <c r="HW30" s="253"/>
      <c r="HX30" s="253"/>
      <c r="HY30" s="253"/>
      <c r="HZ30" s="253"/>
      <c r="IA30" s="253"/>
      <c r="IB30" s="253"/>
      <c r="IC30" s="253"/>
      <c r="ID30" s="253"/>
      <c r="IE30" s="253"/>
      <c r="IF30" s="253"/>
      <c r="IG30" s="253"/>
      <c r="IH30" s="253"/>
      <c r="II30" s="253"/>
      <c r="IJ30" s="253"/>
      <c r="IK30" s="253"/>
      <c r="IL30" s="253"/>
      <c r="IM30" s="253"/>
      <c r="IN30" s="253"/>
      <c r="IO30" s="253"/>
      <c r="IP30" s="253"/>
      <c r="IQ30" s="253"/>
      <c r="IR30" s="253"/>
      <c r="IS30" s="253"/>
      <c r="IT30" s="253"/>
      <c r="IU30" s="253"/>
      <c r="IV30" s="253"/>
    </row>
    <row r="31" spans="1:256" ht="42.6" customHeight="1" x14ac:dyDescent="0.25">
      <c r="B31" s="242"/>
      <c r="C31" s="231"/>
      <c r="D31" s="297" t="s">
        <v>362</v>
      </c>
      <c r="E31" s="243"/>
      <c r="F31" s="242"/>
      <c r="G31" s="242"/>
      <c r="H31" s="242"/>
      <c r="I31" s="244"/>
      <c r="J31" s="231"/>
      <c r="K31" s="244"/>
      <c r="L31" s="276" t="s">
        <v>303</v>
      </c>
    </row>
    <row r="32" spans="1:256" x14ac:dyDescent="0.25">
      <c r="B32" s="242"/>
      <c r="C32" s="231"/>
      <c r="D32" s="245"/>
      <c r="E32" s="243"/>
      <c r="F32" s="242"/>
      <c r="G32" s="242"/>
      <c r="H32" s="242"/>
      <c r="I32" s="244"/>
      <c r="J32" s="231"/>
      <c r="K32" s="244"/>
      <c r="L32" s="223">
        <f>SUM(D29-F29-H29-J29)</f>
        <v>0</v>
      </c>
    </row>
    <row r="33" spans="2:18" x14ac:dyDescent="0.25">
      <c r="B33" s="242"/>
      <c r="C33" s="231"/>
      <c r="D33" s="242"/>
      <c r="E33" s="243"/>
      <c r="F33" s="242"/>
      <c r="G33" s="242"/>
      <c r="H33" s="242"/>
      <c r="I33" s="244"/>
      <c r="J33" s="231"/>
      <c r="K33" s="244"/>
      <c r="L33" s="223" t="s">
        <v>302</v>
      </c>
    </row>
    <row r="34" spans="2:18" x14ac:dyDescent="0.25">
      <c r="B34" s="242"/>
      <c r="C34" s="231"/>
      <c r="D34" s="242"/>
      <c r="E34" s="243"/>
      <c r="F34" s="242"/>
      <c r="G34" s="242"/>
      <c r="H34" s="242"/>
      <c r="I34" s="244"/>
      <c r="J34" s="231"/>
      <c r="K34" s="244"/>
      <c r="L34" s="242"/>
    </row>
    <row r="35" spans="2:18" ht="56.45" customHeight="1" x14ac:dyDescent="0.25">
      <c r="B35" s="355" t="s">
        <v>363</v>
      </c>
      <c r="C35" s="355"/>
      <c r="D35" s="355"/>
      <c r="E35" s="355"/>
      <c r="F35" s="355"/>
      <c r="G35" s="355"/>
      <c r="H35" s="355"/>
      <c r="I35" s="355"/>
      <c r="J35" s="355"/>
      <c r="K35" s="355"/>
      <c r="L35" s="355"/>
      <c r="M35" s="246"/>
      <c r="N35" s="246"/>
      <c r="O35" s="246"/>
      <c r="P35" s="246"/>
      <c r="Q35" s="246"/>
    </row>
    <row r="36" spans="2:18" x14ac:dyDescent="0.25">
      <c r="B36" s="247"/>
    </row>
    <row r="37" spans="2:18" x14ac:dyDescent="0.25">
      <c r="B37" s="325" t="s">
        <v>346</v>
      </c>
      <c r="C37" s="325"/>
      <c r="D37" s="325"/>
      <c r="E37" s="325"/>
      <c r="F37" s="325"/>
      <c r="G37" s="325"/>
      <c r="H37" s="325"/>
      <c r="I37" s="325"/>
      <c r="J37" s="325"/>
      <c r="K37" s="325"/>
      <c r="L37" s="325"/>
    </row>
    <row r="38" spans="2:18" x14ac:dyDescent="0.25">
      <c r="B38" s="248"/>
      <c r="C38" s="248"/>
      <c r="D38" s="248"/>
      <c r="E38" s="248"/>
      <c r="F38" s="248"/>
      <c r="G38" s="248"/>
      <c r="H38" s="248"/>
      <c r="I38" s="248"/>
      <c r="J38" s="248"/>
      <c r="K38" s="248"/>
      <c r="L38" s="248"/>
    </row>
    <row r="39" spans="2:18" ht="40.5" customHeight="1" x14ac:dyDescent="0.25">
      <c r="B39" s="356" t="s">
        <v>331</v>
      </c>
      <c r="C39" s="356"/>
      <c r="D39" s="356"/>
      <c r="E39" s="356"/>
      <c r="F39" s="356"/>
      <c r="G39" s="356"/>
      <c r="H39" s="356"/>
      <c r="I39" s="356"/>
      <c r="J39" s="356"/>
      <c r="K39" s="356"/>
      <c r="L39" s="356"/>
      <c r="M39" s="69"/>
      <c r="N39" s="69"/>
      <c r="O39" s="69"/>
      <c r="P39" s="262"/>
      <c r="Q39" s="262"/>
      <c r="R39" s="262"/>
    </row>
    <row r="40" spans="2:18" x14ac:dyDescent="0.25">
      <c r="B40" s="248"/>
      <c r="C40" s="248"/>
      <c r="D40" s="248"/>
      <c r="E40" s="248"/>
      <c r="F40" s="248"/>
      <c r="G40" s="248"/>
      <c r="H40" s="248"/>
      <c r="I40" s="248"/>
      <c r="J40" s="248"/>
      <c r="K40" s="248"/>
      <c r="L40" s="248"/>
    </row>
    <row r="41" spans="2:18" x14ac:dyDescent="0.25">
      <c r="B41" s="248"/>
      <c r="C41" s="248"/>
      <c r="D41" s="248"/>
      <c r="E41" s="248"/>
      <c r="F41" s="248"/>
      <c r="G41" s="248"/>
      <c r="H41" s="248"/>
      <c r="I41" s="248"/>
      <c r="J41" s="248"/>
      <c r="K41" s="248"/>
      <c r="L41" s="248"/>
    </row>
    <row r="42" spans="2:18" x14ac:dyDescent="0.25">
      <c r="B42" s="248"/>
      <c r="C42" s="248"/>
      <c r="D42" s="248"/>
      <c r="E42" s="248"/>
      <c r="F42" s="248"/>
      <c r="G42" s="248"/>
      <c r="H42" s="248"/>
      <c r="I42" s="248"/>
      <c r="J42" s="248"/>
      <c r="K42" s="248"/>
      <c r="L42" s="248"/>
    </row>
  </sheetData>
  <mergeCells count="2">
    <mergeCell ref="B35:L35"/>
    <mergeCell ref="B39:L39"/>
  </mergeCells>
  <printOptions headings="1"/>
  <pageMargins left="0.2" right="0.45" top="1" bottom="0.75" header="0.3" footer="0.3"/>
  <pageSetup scale="75" orientation="portrait" horizontalDpi="0" verticalDpi="0" r:id="rId1"/>
  <headerFooter>
    <oddFooter>&amp;L&amp;F&amp;C&amp;A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23"/>
  <sheetViews>
    <sheetView zoomScale="90" zoomScaleNormal="90" workbookViewId="0">
      <pane ySplit="9" topLeftCell="A189" activePane="bottomLeft" state="frozen"/>
      <selection activeCell="A40" sqref="A40:Q40"/>
      <selection pane="bottomLeft" activeCell="B10" sqref="B10:D10"/>
    </sheetView>
  </sheetViews>
  <sheetFormatPr defaultColWidth="9.140625" defaultRowHeight="13.5" customHeight="1" x14ac:dyDescent="0.2"/>
  <cols>
    <col min="1" max="1" width="7" style="12" customWidth="1"/>
    <col min="2" max="2" width="2.7109375" style="12" customWidth="1"/>
    <col min="3" max="3" width="8.140625" style="12" customWidth="1"/>
    <col min="4" max="4" width="28.5703125" style="12" customWidth="1"/>
    <col min="5" max="5" width="13.7109375" style="12" bestFit="1" customWidth="1"/>
    <col min="6" max="6" width="1.7109375" style="12" customWidth="1"/>
    <col min="7" max="7" width="11.140625" style="12" bestFit="1" customWidth="1"/>
    <col min="8" max="8" width="1.7109375" style="12" customWidth="1"/>
    <col min="9" max="9" width="14.5703125" style="12" bestFit="1" customWidth="1"/>
    <col min="10" max="10" width="1.7109375" style="12" customWidth="1"/>
    <col min="11" max="11" width="10.85546875" style="12" customWidth="1"/>
    <col min="12" max="12" width="1.7109375" style="12" customWidth="1"/>
    <col min="13" max="13" width="12.5703125" style="12" bestFit="1" customWidth="1"/>
    <col min="14" max="14" width="1.7109375" style="12" customWidth="1"/>
    <col min="15" max="15" width="12.28515625" style="12" bestFit="1" customWidth="1"/>
    <col min="16" max="16" width="1.7109375" style="12" customWidth="1"/>
    <col min="17" max="17" width="10.28515625" style="12" customWidth="1"/>
    <col min="18" max="18" width="1.7109375" style="12" customWidth="1"/>
    <col min="19" max="19" width="11.7109375" style="12" customWidth="1"/>
    <col min="20" max="20" width="1.7109375" style="12" customWidth="1"/>
    <col min="21" max="21" width="11.7109375" style="12" customWidth="1"/>
    <col min="22" max="22" width="1.7109375" style="12" customWidth="1"/>
    <col min="23" max="23" width="12.28515625" style="12" bestFit="1" customWidth="1"/>
    <col min="24" max="16384" width="9.140625" style="12"/>
  </cols>
  <sheetData>
    <row r="1" spans="1:23" ht="18.75" x14ac:dyDescent="0.3">
      <c r="B1" s="100" t="str">
        <f>Entity</f>
        <v>Name of Tribe</v>
      </c>
      <c r="C1" s="42"/>
      <c r="D1" s="42"/>
      <c r="E1" s="42"/>
      <c r="F1" s="42"/>
      <c r="G1" s="42"/>
      <c r="H1" s="42"/>
      <c r="I1" s="42"/>
      <c r="J1" s="42"/>
      <c r="K1" s="42"/>
      <c r="L1" s="42"/>
      <c r="M1" s="42"/>
      <c r="N1" s="42"/>
      <c r="O1" s="42"/>
      <c r="P1" s="42"/>
      <c r="Q1" s="42"/>
      <c r="R1" s="42"/>
      <c r="S1" s="42"/>
      <c r="T1" s="42"/>
      <c r="U1" s="42"/>
      <c r="V1" s="42"/>
      <c r="W1" s="117" t="s">
        <v>153</v>
      </c>
    </row>
    <row r="2" spans="1:23" ht="18" customHeight="1" x14ac:dyDescent="0.3">
      <c r="B2" s="100" t="str">
        <f>'start here-do not delete'!D31</f>
        <v>FY 2024</v>
      </c>
      <c r="C2" s="42"/>
      <c r="D2" s="100" t="s">
        <v>168</v>
      </c>
    </row>
    <row r="3" spans="1:23" ht="13.5" customHeight="1" x14ac:dyDescent="0.25">
      <c r="B3" s="2"/>
      <c r="C3" s="66"/>
      <c r="D3" s="66"/>
      <c r="E3" s="2"/>
      <c r="F3" s="43"/>
      <c r="G3" s="322" t="s">
        <v>186</v>
      </c>
      <c r="H3" s="322"/>
      <c r="I3" s="322"/>
      <c r="J3" s="322"/>
      <c r="K3" s="322"/>
      <c r="L3" s="322"/>
      <c r="M3" s="322"/>
      <c r="N3" s="322"/>
      <c r="O3" s="322" t="s">
        <v>28</v>
      </c>
      <c r="P3" s="322"/>
      <c r="Q3" s="322"/>
      <c r="R3" s="322"/>
      <c r="S3" s="322"/>
      <c r="T3" s="322"/>
      <c r="U3" s="322"/>
      <c r="V3" s="66"/>
      <c r="W3" s="66"/>
    </row>
    <row r="4" spans="1:23" ht="13.5" customHeight="1" x14ac:dyDescent="0.25">
      <c r="B4" s="2"/>
      <c r="C4" s="66"/>
      <c r="D4" s="66"/>
      <c r="E4" s="2"/>
      <c r="F4" s="43"/>
      <c r="G4" s="45"/>
      <c r="H4" s="45"/>
      <c r="I4" s="45"/>
      <c r="J4" s="45"/>
      <c r="K4" s="45"/>
      <c r="L4" s="45"/>
      <c r="M4" s="45"/>
      <c r="N4" s="45"/>
      <c r="O4" s="45"/>
      <c r="P4" s="45"/>
      <c r="Q4" s="45"/>
      <c r="R4" s="45"/>
      <c r="S4" s="45"/>
      <c r="T4" s="45"/>
      <c r="U4" s="45"/>
      <c r="V4" s="66"/>
      <c r="W4" s="66"/>
    </row>
    <row r="5" spans="1:23" ht="13.5" customHeight="1" x14ac:dyDescent="0.25">
      <c r="B5" s="2"/>
      <c r="C5" s="66"/>
      <c r="D5" s="66"/>
      <c r="E5" s="2"/>
      <c r="F5" s="43"/>
      <c r="G5" s="45"/>
      <c r="H5" s="45"/>
      <c r="I5" s="45"/>
      <c r="J5" s="45"/>
      <c r="K5" s="45"/>
      <c r="L5" s="45"/>
      <c r="M5" s="45"/>
      <c r="N5" s="45"/>
      <c r="O5" s="45"/>
      <c r="P5" s="45"/>
      <c r="Q5" s="45"/>
      <c r="R5" s="45"/>
      <c r="S5" s="45" t="s">
        <v>32</v>
      </c>
      <c r="T5" s="45"/>
      <c r="U5" s="90" t="s">
        <v>0</v>
      </c>
      <c r="V5" s="66"/>
      <c r="W5" s="66"/>
    </row>
    <row r="6" spans="1:23" s="108" customFormat="1" ht="13.5" customHeight="1" x14ac:dyDescent="0.2">
      <c r="B6" s="43"/>
      <c r="C6" s="44"/>
      <c r="D6" s="44"/>
      <c r="E6" s="44" t="s">
        <v>79</v>
      </c>
      <c r="F6" s="44"/>
      <c r="G6" s="44"/>
      <c r="H6" s="44"/>
      <c r="I6" s="44" t="s">
        <v>31</v>
      </c>
      <c r="J6" s="44"/>
      <c r="K6" s="45" t="s">
        <v>0</v>
      </c>
      <c r="L6" s="44"/>
      <c r="M6" s="44" t="s">
        <v>36</v>
      </c>
      <c r="N6" s="44"/>
      <c r="O6" s="44" t="s">
        <v>37</v>
      </c>
      <c r="P6" s="44"/>
      <c r="Q6" s="44" t="s">
        <v>202</v>
      </c>
      <c r="R6" s="44"/>
      <c r="S6" s="44" t="s">
        <v>38</v>
      </c>
      <c r="T6" s="44"/>
      <c r="U6" s="45" t="s">
        <v>29</v>
      </c>
      <c r="V6" s="44"/>
      <c r="W6" s="44" t="str">
        <f>B2</f>
        <v>FY 2024</v>
      </c>
    </row>
    <row r="7" spans="1:23" s="108" customFormat="1" ht="13.5" customHeight="1" x14ac:dyDescent="0.2">
      <c r="B7" s="43"/>
      <c r="C7" s="44"/>
      <c r="D7" s="44"/>
      <c r="E7" s="44" t="str">
        <f>B2</f>
        <v>FY 2024</v>
      </c>
      <c r="F7" s="43"/>
      <c r="G7" s="45" t="s">
        <v>34</v>
      </c>
      <c r="H7" s="43"/>
      <c r="I7" s="45" t="s">
        <v>35</v>
      </c>
      <c r="J7" s="43"/>
      <c r="K7" s="44" t="s">
        <v>29</v>
      </c>
      <c r="L7" s="43"/>
      <c r="M7" s="45" t="s">
        <v>214</v>
      </c>
      <c r="N7" s="43"/>
      <c r="O7" s="45" t="s">
        <v>4</v>
      </c>
      <c r="P7" s="43"/>
      <c r="Q7" s="45" t="s">
        <v>213</v>
      </c>
      <c r="R7" s="43"/>
      <c r="S7" s="45" t="s">
        <v>0</v>
      </c>
      <c r="T7" s="43"/>
      <c r="U7" s="45" t="s">
        <v>308</v>
      </c>
      <c r="V7" s="44"/>
      <c r="W7" s="44" t="s">
        <v>39</v>
      </c>
    </row>
    <row r="8" spans="1:23" s="108" customFormat="1" ht="13.5" customHeight="1" thickBot="1" x14ac:dyDescent="0.25">
      <c r="A8" s="216" t="s">
        <v>282</v>
      </c>
      <c r="B8" s="104" t="s">
        <v>148</v>
      </c>
      <c r="C8" s="105"/>
      <c r="D8" s="105"/>
      <c r="E8" s="46" t="s">
        <v>30</v>
      </c>
      <c r="F8" s="46"/>
      <c r="G8" s="46" t="s">
        <v>40</v>
      </c>
      <c r="H8" s="46"/>
      <c r="I8" s="46" t="s">
        <v>41</v>
      </c>
      <c r="J8" s="46"/>
      <c r="K8" s="46" t="s">
        <v>108</v>
      </c>
      <c r="L8" s="46"/>
      <c r="M8" s="47" t="s">
        <v>13</v>
      </c>
      <c r="N8" s="47"/>
      <c r="O8" s="47" t="s">
        <v>24</v>
      </c>
      <c r="P8" s="47"/>
      <c r="Q8" s="47" t="s">
        <v>26</v>
      </c>
      <c r="R8" s="47"/>
      <c r="S8" s="47" t="s">
        <v>27</v>
      </c>
      <c r="T8" s="47"/>
      <c r="U8" s="47" t="s">
        <v>77</v>
      </c>
      <c r="V8" s="46"/>
      <c r="W8" s="46" t="s">
        <v>43</v>
      </c>
    </row>
    <row r="9" spans="1:23" s="108" customFormat="1" ht="13.5" customHeight="1" x14ac:dyDescent="0.2">
      <c r="B9" s="118"/>
      <c r="C9" s="118"/>
      <c r="D9" s="118"/>
      <c r="E9" s="119"/>
      <c r="F9" s="5"/>
      <c r="G9" s="120"/>
      <c r="H9" s="5"/>
      <c r="I9" s="120"/>
      <c r="J9" s="5"/>
      <c r="K9" s="120"/>
      <c r="L9" s="5"/>
      <c r="M9" s="120"/>
      <c r="N9" s="5"/>
      <c r="O9" s="120"/>
      <c r="P9" s="5"/>
      <c r="Q9" s="5"/>
      <c r="R9" s="5"/>
      <c r="S9" s="120"/>
      <c r="T9" s="5"/>
      <c r="U9" s="119"/>
      <c r="V9" s="120"/>
      <c r="W9" s="119"/>
    </row>
    <row r="10" spans="1:23" ht="13.5" customHeight="1" x14ac:dyDescent="0.2">
      <c r="B10" s="357" t="s">
        <v>44</v>
      </c>
      <c r="C10" s="357"/>
      <c r="D10" s="357"/>
      <c r="E10" s="5"/>
      <c r="F10" s="5"/>
      <c r="G10" s="14"/>
      <c r="H10" s="5"/>
      <c r="I10" s="14"/>
      <c r="J10" s="5"/>
      <c r="K10" s="14"/>
      <c r="L10" s="5"/>
      <c r="M10" s="14"/>
      <c r="N10" s="5"/>
      <c r="O10" s="14"/>
      <c r="P10" s="5"/>
      <c r="Q10" s="5"/>
      <c r="R10" s="5"/>
      <c r="S10" s="14"/>
      <c r="T10" s="5"/>
      <c r="U10" s="5"/>
      <c r="V10" s="14"/>
      <c r="W10" s="5"/>
    </row>
    <row r="11" spans="1:23" ht="13.5" customHeight="1" x14ac:dyDescent="0.2">
      <c r="B11" s="106"/>
      <c r="C11" s="106"/>
      <c r="D11" s="106"/>
      <c r="E11" s="5"/>
      <c r="F11" s="5"/>
      <c r="G11" s="14"/>
      <c r="H11" s="5"/>
      <c r="I11" s="14"/>
      <c r="J11" s="5"/>
      <c r="K11" s="14"/>
      <c r="L11" s="5"/>
      <c r="M11" s="14"/>
      <c r="N11" s="5"/>
      <c r="O11" s="14"/>
      <c r="P11" s="5"/>
      <c r="Q11" s="5"/>
      <c r="R11" s="5"/>
      <c r="S11" s="14"/>
      <c r="T11" s="5"/>
      <c r="U11" s="5"/>
      <c r="V11" s="14"/>
      <c r="W11" s="5"/>
    </row>
    <row r="12" spans="1:23" ht="13.5" customHeight="1" x14ac:dyDescent="0.2">
      <c r="B12" s="107" t="s">
        <v>45</v>
      </c>
      <c r="C12" s="26"/>
      <c r="D12" s="26"/>
      <c r="E12" s="5"/>
      <c r="F12" s="5"/>
      <c r="G12" s="14"/>
      <c r="H12" s="5"/>
      <c r="I12" s="14"/>
      <c r="J12" s="5"/>
      <c r="K12" s="14"/>
      <c r="L12" s="5"/>
      <c r="M12" s="14"/>
      <c r="N12" s="5"/>
      <c r="O12" s="14"/>
      <c r="P12" s="5"/>
      <c r="Q12" s="5"/>
      <c r="R12" s="5"/>
      <c r="S12" s="14"/>
      <c r="T12" s="5"/>
      <c r="U12" s="5"/>
      <c r="V12" s="14"/>
      <c r="W12" s="5"/>
    </row>
    <row r="13" spans="1:23" ht="13.5" customHeight="1" x14ac:dyDescent="0.2">
      <c r="B13" s="106"/>
      <c r="C13" s="106"/>
      <c r="D13" s="106"/>
      <c r="E13" s="5"/>
      <c r="G13" s="14"/>
      <c r="I13" s="14"/>
      <c r="K13" s="14"/>
      <c r="M13" s="14"/>
      <c r="O13" s="14"/>
      <c r="S13" s="14"/>
      <c r="U13" s="5"/>
      <c r="V13" s="14"/>
      <c r="W13" s="5"/>
    </row>
    <row r="14" spans="1:23" ht="13.5" customHeight="1" x14ac:dyDescent="0.2">
      <c r="B14" s="12" t="s">
        <v>156</v>
      </c>
    </row>
    <row r="15" spans="1:23" ht="13.5" customHeight="1" x14ac:dyDescent="0.2">
      <c r="B15" s="12" t="s">
        <v>172</v>
      </c>
    </row>
    <row r="16" spans="1:23" ht="13.5" customHeight="1" x14ac:dyDescent="0.2">
      <c r="C16" s="12" t="s">
        <v>46</v>
      </c>
      <c r="E16" s="12">
        <v>1</v>
      </c>
      <c r="Q16" s="22"/>
      <c r="R16" s="22"/>
      <c r="S16" s="22"/>
      <c r="U16" s="22"/>
      <c r="V16" s="121"/>
      <c r="W16" s="6">
        <f>E16-SUM(G16:V16)</f>
        <v>1</v>
      </c>
    </row>
    <row r="17" spans="2:23" ht="13.5" customHeight="1" x14ac:dyDescent="0.2">
      <c r="C17" s="12" t="s">
        <v>47</v>
      </c>
      <c r="Q17" s="22"/>
      <c r="R17" s="22"/>
      <c r="S17" s="22"/>
      <c r="U17" s="22"/>
      <c r="V17" s="121"/>
      <c r="W17" s="6">
        <f>E17-SUM(G17:V17)</f>
        <v>0</v>
      </c>
    </row>
    <row r="18" spans="2:23" ht="13.5" customHeight="1" x14ac:dyDescent="0.2">
      <c r="C18" s="12" t="s">
        <v>48</v>
      </c>
      <c r="F18" s="6"/>
      <c r="H18" s="6"/>
      <c r="J18" s="6"/>
      <c r="L18" s="6"/>
      <c r="N18" s="6"/>
      <c r="P18" s="6"/>
      <c r="Q18" s="22"/>
      <c r="R18" s="22"/>
      <c r="S18" s="22"/>
      <c r="T18" s="6"/>
      <c r="U18" s="22"/>
      <c r="W18" s="6">
        <f>E18-SUM(G18:V18)</f>
        <v>0</v>
      </c>
    </row>
    <row r="19" spans="2:23" ht="13.5" customHeight="1" x14ac:dyDescent="0.2">
      <c r="F19" s="6"/>
      <c r="H19" s="6"/>
      <c r="J19" s="6"/>
      <c r="L19" s="6"/>
      <c r="N19" s="6"/>
      <c r="P19" s="6"/>
      <c r="R19" s="6"/>
      <c r="T19" s="6"/>
      <c r="U19" s="22"/>
      <c r="W19" s="6">
        <f>E19-SUM(G19:V19)</f>
        <v>0</v>
      </c>
    </row>
    <row r="20" spans="2:23" ht="13.5" customHeight="1" x14ac:dyDescent="0.2">
      <c r="F20" s="6"/>
      <c r="H20" s="6"/>
      <c r="J20" s="6"/>
      <c r="L20" s="6"/>
      <c r="N20" s="6"/>
      <c r="P20" s="6"/>
      <c r="R20" s="6"/>
      <c r="T20" s="6"/>
      <c r="U20" s="22"/>
    </row>
    <row r="21" spans="2:23" ht="13.5" customHeight="1" x14ac:dyDescent="0.2">
      <c r="C21" s="12" t="s">
        <v>182</v>
      </c>
      <c r="E21" s="96">
        <f t="shared" ref="E21:U21" si="0">SUM(E16:E20)</f>
        <v>1</v>
      </c>
      <c r="F21" s="5"/>
      <c r="G21" s="96">
        <f t="shared" si="0"/>
        <v>0</v>
      </c>
      <c r="H21" s="5"/>
      <c r="I21" s="96">
        <f t="shared" si="0"/>
        <v>0</v>
      </c>
      <c r="J21" s="5"/>
      <c r="K21" s="96">
        <f t="shared" si="0"/>
        <v>0</v>
      </c>
      <c r="L21" s="5"/>
      <c r="M21" s="96">
        <f t="shared" si="0"/>
        <v>0</v>
      </c>
      <c r="N21" s="5"/>
      <c r="O21" s="96">
        <f t="shared" si="0"/>
        <v>0</v>
      </c>
      <c r="P21" s="5"/>
      <c r="Q21" s="96">
        <f>SUM(Q16:Q20)</f>
        <v>0</v>
      </c>
      <c r="R21" s="5"/>
      <c r="S21" s="96">
        <f t="shared" si="0"/>
        <v>0</v>
      </c>
      <c r="T21" s="5"/>
      <c r="U21" s="96">
        <f t="shared" si="0"/>
        <v>0</v>
      </c>
      <c r="W21" s="96">
        <f>SUM(W16:W20)</f>
        <v>1</v>
      </c>
    </row>
    <row r="22" spans="2:23" ht="13.5" customHeight="1" x14ac:dyDescent="0.2">
      <c r="B22" s="106"/>
      <c r="C22" s="106"/>
      <c r="D22" s="106"/>
      <c r="E22" s="5"/>
      <c r="F22" s="6"/>
      <c r="G22" s="14"/>
      <c r="H22" s="6"/>
      <c r="I22" s="14"/>
      <c r="J22" s="6"/>
      <c r="K22" s="14"/>
      <c r="L22" s="6"/>
      <c r="M22" s="14"/>
      <c r="N22" s="6"/>
      <c r="O22" s="14"/>
      <c r="P22" s="6"/>
      <c r="Q22" s="14"/>
      <c r="R22" s="6"/>
      <c r="S22" s="14"/>
      <c r="T22" s="6"/>
      <c r="U22" s="22"/>
      <c r="V22" s="14"/>
      <c r="W22" s="5"/>
    </row>
    <row r="23" spans="2:23" ht="13.5" customHeight="1" x14ac:dyDescent="0.2">
      <c r="B23" s="12" t="s">
        <v>49</v>
      </c>
      <c r="F23" s="6"/>
      <c r="H23" s="6"/>
      <c r="J23" s="6"/>
      <c r="L23" s="6"/>
      <c r="N23" s="6"/>
      <c r="P23" s="6"/>
      <c r="R23" s="6"/>
      <c r="T23" s="6"/>
      <c r="U23" s="26"/>
    </row>
    <row r="24" spans="2:23" ht="13.5" customHeight="1" x14ac:dyDescent="0.2">
      <c r="B24" s="12" t="s">
        <v>173</v>
      </c>
      <c r="F24" s="6"/>
      <c r="H24" s="6"/>
      <c r="J24" s="6"/>
      <c r="L24" s="6"/>
      <c r="N24" s="6"/>
      <c r="P24" s="6"/>
      <c r="R24" s="6"/>
      <c r="T24" s="6"/>
      <c r="U24" s="26"/>
    </row>
    <row r="25" spans="2:23" ht="13.5" customHeight="1" x14ac:dyDescent="0.2">
      <c r="C25" s="12" t="s">
        <v>50</v>
      </c>
      <c r="F25" s="6"/>
      <c r="H25" s="6"/>
      <c r="I25" s="121"/>
      <c r="J25" s="6"/>
      <c r="K25" s="121"/>
      <c r="L25" s="6"/>
      <c r="M25" s="121"/>
      <c r="N25" s="6"/>
      <c r="O25" s="121"/>
      <c r="P25" s="6"/>
      <c r="Q25" s="26"/>
      <c r="R25" s="26"/>
      <c r="S25" s="26"/>
      <c r="T25" s="6"/>
      <c r="U25" s="26"/>
      <c r="W25" s="6">
        <f>E25-SUM(G25:V25)</f>
        <v>0</v>
      </c>
    </row>
    <row r="26" spans="2:23" ht="13.5" customHeight="1" x14ac:dyDescent="0.2">
      <c r="C26" s="12" t="s">
        <v>135</v>
      </c>
      <c r="F26" s="6"/>
      <c r="G26" s="121"/>
      <c r="H26" s="6"/>
      <c r="I26" s="121"/>
      <c r="J26" s="6"/>
      <c r="K26" s="121"/>
      <c r="L26" s="6"/>
      <c r="M26" s="121"/>
      <c r="N26" s="6"/>
      <c r="O26" s="121"/>
      <c r="P26" s="6"/>
      <c r="Q26" s="26"/>
      <c r="R26" s="26"/>
      <c r="S26" s="26"/>
      <c r="T26" s="6"/>
      <c r="U26" s="26"/>
      <c r="W26" s="6">
        <f>E26-SUM(G26:V26)</f>
        <v>0</v>
      </c>
    </row>
    <row r="27" spans="2:23" ht="13.5" customHeight="1" x14ac:dyDescent="0.2">
      <c r="C27" s="12" t="s">
        <v>160</v>
      </c>
      <c r="F27" s="6"/>
      <c r="G27" s="121"/>
      <c r="H27" s="6"/>
      <c r="I27" s="121"/>
      <c r="J27" s="6"/>
      <c r="K27" s="121"/>
      <c r="L27" s="6"/>
      <c r="M27" s="121"/>
      <c r="N27" s="6"/>
      <c r="O27" s="121"/>
      <c r="P27" s="6"/>
      <c r="Q27" s="26"/>
      <c r="R27" s="26"/>
      <c r="S27" s="26"/>
      <c r="T27" s="6"/>
      <c r="U27" s="26"/>
      <c r="W27" s="6">
        <f>E27-SUM(G27:V27)</f>
        <v>0</v>
      </c>
    </row>
    <row r="28" spans="2:23" ht="13.5" customHeight="1" x14ac:dyDescent="0.2">
      <c r="C28" s="12" t="s">
        <v>161</v>
      </c>
      <c r="F28" s="5"/>
      <c r="H28" s="5"/>
      <c r="J28" s="5"/>
      <c r="L28" s="5"/>
      <c r="N28" s="5"/>
      <c r="P28" s="5"/>
      <c r="Q28" s="26"/>
      <c r="R28" s="26"/>
      <c r="S28" s="26"/>
      <c r="T28" s="5"/>
      <c r="U28" s="26"/>
      <c r="W28" s="6">
        <f>E28-SUM(G28:V28)</f>
        <v>0</v>
      </c>
    </row>
    <row r="29" spans="2:23" ht="13.5" customHeight="1" x14ac:dyDescent="0.2">
      <c r="F29" s="3"/>
      <c r="H29" s="3"/>
      <c r="J29" s="3"/>
      <c r="L29" s="3"/>
      <c r="N29" s="3"/>
      <c r="P29" s="3"/>
      <c r="R29" s="3"/>
      <c r="T29" s="3"/>
      <c r="U29" s="26"/>
    </row>
    <row r="30" spans="2:23" ht="13.5" customHeight="1" x14ac:dyDescent="0.2">
      <c r="C30" s="12" t="s">
        <v>183</v>
      </c>
      <c r="E30" s="96">
        <f>SUM(E25:E29)</f>
        <v>0</v>
      </c>
      <c r="F30" s="3"/>
      <c r="G30" s="96">
        <f>SUM(G25:G29)</f>
        <v>0</v>
      </c>
      <c r="H30" s="3"/>
      <c r="I30" s="96">
        <f>SUM(I25:I29)</f>
        <v>0</v>
      </c>
      <c r="J30" s="3"/>
      <c r="K30" s="96">
        <f>SUM(K25:K29)</f>
        <v>0</v>
      </c>
      <c r="L30" s="3"/>
      <c r="M30" s="96">
        <f>SUM(M25:M29)</f>
        <v>0</v>
      </c>
      <c r="N30" s="3"/>
      <c r="O30" s="96">
        <f>SUM(O25:O29)</f>
        <v>0</v>
      </c>
      <c r="P30" s="3"/>
      <c r="Q30" s="96">
        <f>SUM(Q25:Q29)</f>
        <v>0</v>
      </c>
      <c r="R30" s="3"/>
      <c r="S30" s="96">
        <f>SUM(S25:S29)</f>
        <v>0</v>
      </c>
      <c r="T30" s="3"/>
      <c r="U30" s="96">
        <f>SUM(U25:U29)</f>
        <v>0</v>
      </c>
      <c r="W30" s="96">
        <f>SUM(W25:W29)</f>
        <v>0</v>
      </c>
    </row>
    <row r="31" spans="2:23" ht="13.5" customHeight="1" x14ac:dyDescent="0.2">
      <c r="E31" s="6"/>
      <c r="F31" s="5"/>
      <c r="G31" s="6"/>
      <c r="H31" s="5"/>
      <c r="I31" s="6"/>
      <c r="J31" s="5"/>
      <c r="K31" s="6"/>
      <c r="L31" s="5"/>
      <c r="M31" s="6"/>
      <c r="N31" s="5"/>
      <c r="O31" s="6"/>
      <c r="P31" s="5"/>
      <c r="Q31" s="6"/>
      <c r="R31" s="5"/>
      <c r="S31" s="6"/>
      <c r="T31" s="5"/>
      <c r="U31" s="6"/>
      <c r="W31" s="6"/>
    </row>
    <row r="32" spans="2:23" ht="13.5" customHeight="1" x14ac:dyDescent="0.2">
      <c r="B32" s="108" t="s">
        <v>157</v>
      </c>
      <c r="F32" s="5"/>
      <c r="H32" s="5"/>
      <c r="J32" s="5"/>
      <c r="L32" s="5"/>
      <c r="N32" s="5"/>
      <c r="P32" s="5"/>
      <c r="R32" s="5"/>
      <c r="T32" s="5"/>
      <c r="U32" s="26"/>
    </row>
    <row r="33" spans="2:23" ht="13.5" customHeight="1" x14ac:dyDescent="0.2">
      <c r="F33" s="6"/>
      <c r="H33" s="6"/>
      <c r="J33" s="6"/>
      <c r="L33" s="6"/>
      <c r="N33" s="6"/>
      <c r="P33" s="6"/>
      <c r="R33" s="6"/>
      <c r="T33" s="6"/>
      <c r="U33" s="26"/>
    </row>
    <row r="34" spans="2:23" ht="13.5" customHeight="1" x14ac:dyDescent="0.2">
      <c r="B34" s="12" t="s">
        <v>49</v>
      </c>
      <c r="F34" s="6"/>
      <c r="H34" s="6"/>
      <c r="J34" s="6"/>
      <c r="L34" s="6"/>
      <c r="N34" s="6"/>
      <c r="P34" s="6"/>
      <c r="R34" s="6"/>
      <c r="T34" s="6"/>
      <c r="U34" s="26"/>
    </row>
    <row r="35" spans="2:23" ht="13.5" customHeight="1" x14ac:dyDescent="0.2">
      <c r="C35" s="12" t="s">
        <v>51</v>
      </c>
      <c r="F35" s="6"/>
      <c r="H35" s="6"/>
      <c r="J35" s="6"/>
      <c r="L35" s="6"/>
      <c r="N35" s="6"/>
      <c r="P35" s="6"/>
      <c r="Q35" s="26"/>
      <c r="R35" s="26"/>
      <c r="S35" s="26"/>
      <c r="T35" s="6"/>
      <c r="U35" s="26"/>
      <c r="W35" s="6">
        <f t="shared" ref="W35:W39" si="1">E35-SUM(G35:V35)</f>
        <v>0</v>
      </c>
    </row>
    <row r="36" spans="2:23" ht="13.5" customHeight="1" x14ac:dyDescent="0.2">
      <c r="C36" s="12" t="s">
        <v>52</v>
      </c>
      <c r="F36" s="6"/>
      <c r="H36" s="6"/>
      <c r="J36" s="6"/>
      <c r="L36" s="6"/>
      <c r="N36" s="6"/>
      <c r="P36" s="6"/>
      <c r="Q36" s="26"/>
      <c r="R36" s="26"/>
      <c r="S36" s="26"/>
      <c r="T36" s="6"/>
      <c r="U36" s="26"/>
      <c r="W36" s="6">
        <f t="shared" si="1"/>
        <v>0</v>
      </c>
    </row>
    <row r="37" spans="2:23" ht="13.5" customHeight="1" x14ac:dyDescent="0.2">
      <c r="C37" s="12" t="s">
        <v>53</v>
      </c>
      <c r="F37" s="6"/>
      <c r="H37" s="6"/>
      <c r="J37" s="6"/>
      <c r="L37" s="6"/>
      <c r="N37" s="6"/>
      <c r="P37" s="6"/>
      <c r="Q37" s="26"/>
      <c r="R37" s="26"/>
      <c r="S37" s="26"/>
      <c r="T37" s="6"/>
      <c r="U37" s="26"/>
      <c r="W37" s="6">
        <f t="shared" si="1"/>
        <v>0</v>
      </c>
    </row>
    <row r="38" spans="2:23" ht="13.5" customHeight="1" x14ac:dyDescent="0.2">
      <c r="C38" s="12" t="s">
        <v>54</v>
      </c>
      <c r="F38" s="6"/>
      <c r="H38" s="6"/>
      <c r="J38" s="6"/>
      <c r="L38" s="6"/>
      <c r="N38" s="6"/>
      <c r="P38" s="6"/>
      <c r="Q38" s="26"/>
      <c r="R38" s="26"/>
      <c r="S38" s="26"/>
      <c r="T38" s="6"/>
      <c r="U38" s="26"/>
      <c r="W38" s="6">
        <f t="shared" si="1"/>
        <v>0</v>
      </c>
    </row>
    <row r="39" spans="2:23" ht="13.5" customHeight="1" x14ac:dyDescent="0.2">
      <c r="C39" s="12" t="s">
        <v>287</v>
      </c>
      <c r="F39" s="6"/>
      <c r="H39" s="6"/>
      <c r="J39" s="6"/>
      <c r="L39" s="6"/>
      <c r="N39" s="6"/>
      <c r="P39" s="6"/>
      <c r="Q39" s="26"/>
      <c r="R39" s="26"/>
      <c r="S39" s="26"/>
      <c r="T39" s="6"/>
      <c r="U39" s="26"/>
      <c r="W39" s="6">
        <f t="shared" si="1"/>
        <v>0</v>
      </c>
    </row>
    <row r="40" spans="2:23" ht="13.5" customHeight="1" x14ac:dyDescent="0.2">
      <c r="F40" s="5"/>
      <c r="H40" s="5"/>
      <c r="J40" s="5"/>
      <c r="L40" s="5"/>
      <c r="N40" s="5"/>
      <c r="P40" s="5"/>
      <c r="R40" s="5"/>
      <c r="T40" s="5"/>
      <c r="U40" s="26"/>
    </row>
    <row r="41" spans="2:23" ht="13.5" customHeight="1" x14ac:dyDescent="0.2">
      <c r="C41" s="12" t="s">
        <v>184</v>
      </c>
      <c r="E41" s="96">
        <f>SUM(E35:E40)</f>
        <v>0</v>
      </c>
      <c r="F41" s="3"/>
      <c r="G41" s="96">
        <f>SUM(G35:G40)</f>
        <v>0</v>
      </c>
      <c r="H41" s="3"/>
      <c r="I41" s="96">
        <f>SUM(I35:I40)</f>
        <v>0</v>
      </c>
      <c r="J41" s="3"/>
      <c r="K41" s="96">
        <f>SUM(K35:K40)</f>
        <v>0</v>
      </c>
      <c r="L41" s="3"/>
      <c r="M41" s="96">
        <f>SUM(M35:M40)</f>
        <v>0</v>
      </c>
      <c r="N41" s="3"/>
      <c r="O41" s="96">
        <f>SUM(O35:O40)</f>
        <v>0</v>
      </c>
      <c r="P41" s="3"/>
      <c r="Q41" s="96">
        <f>SUM(Q35:Q40)</f>
        <v>0</v>
      </c>
      <c r="R41" s="3"/>
      <c r="S41" s="96">
        <f>SUM(S35:S40)</f>
        <v>0</v>
      </c>
      <c r="T41" s="3"/>
      <c r="U41" s="96">
        <f>SUM(U35:U40)</f>
        <v>0</v>
      </c>
      <c r="W41" s="96">
        <f>SUM(W35:W40)</f>
        <v>0</v>
      </c>
    </row>
    <row r="42" spans="2:23" ht="13.5" customHeight="1" x14ac:dyDescent="0.2">
      <c r="F42" s="5"/>
      <c r="H42" s="5"/>
      <c r="J42" s="5"/>
      <c r="L42" s="5"/>
      <c r="N42" s="5"/>
      <c r="P42" s="5"/>
      <c r="R42" s="5"/>
      <c r="T42" s="5"/>
      <c r="U42" s="26"/>
    </row>
    <row r="43" spans="2:23" ht="13.5" customHeight="1" x14ac:dyDescent="0.2">
      <c r="B43" s="12" t="s">
        <v>156</v>
      </c>
      <c r="F43" s="5"/>
      <c r="H43" s="5"/>
      <c r="J43" s="5"/>
      <c r="L43" s="5"/>
      <c r="N43" s="5"/>
      <c r="P43" s="5"/>
      <c r="R43" s="5"/>
      <c r="T43" s="5"/>
      <c r="U43" s="26"/>
    </row>
    <row r="44" spans="2:23" ht="13.5" customHeight="1" x14ac:dyDescent="0.2">
      <c r="B44" s="12" t="s">
        <v>174</v>
      </c>
      <c r="F44" s="5"/>
      <c r="H44" s="5"/>
      <c r="J44" s="5"/>
      <c r="L44" s="5"/>
      <c r="N44" s="5"/>
      <c r="P44" s="5"/>
      <c r="R44" s="5"/>
      <c r="T44" s="5"/>
      <c r="U44" s="26"/>
    </row>
    <row r="45" spans="2:23" ht="13.5" customHeight="1" x14ac:dyDescent="0.2">
      <c r="C45" s="12" t="s">
        <v>55</v>
      </c>
      <c r="F45" s="6"/>
      <c r="H45" s="6"/>
      <c r="J45" s="6"/>
      <c r="L45" s="6"/>
      <c r="N45" s="6"/>
      <c r="P45" s="6"/>
      <c r="Q45" s="26"/>
      <c r="R45" s="26"/>
      <c r="S45" s="26"/>
      <c r="T45" s="6"/>
      <c r="U45" s="26"/>
      <c r="W45" s="6">
        <f>E45-SUM(G45:V45)</f>
        <v>0</v>
      </c>
    </row>
    <row r="46" spans="2:23" ht="13.5" customHeight="1" x14ac:dyDescent="0.2">
      <c r="C46" s="12" t="s">
        <v>56</v>
      </c>
      <c r="F46" s="22"/>
      <c r="H46" s="22"/>
      <c r="J46" s="22"/>
      <c r="L46" s="22"/>
      <c r="N46" s="22"/>
      <c r="P46" s="22"/>
      <c r="Q46" s="26"/>
      <c r="R46" s="26"/>
      <c r="S46" s="26"/>
      <c r="T46" s="22"/>
      <c r="U46" s="26"/>
      <c r="W46" s="6">
        <f>E46-SUM(G46:V46)</f>
        <v>0</v>
      </c>
    </row>
    <row r="47" spans="2:23" ht="13.5" customHeight="1" x14ac:dyDescent="0.2">
      <c r="B47" s="12" t="s">
        <v>175</v>
      </c>
      <c r="F47" s="22"/>
      <c r="H47" s="22"/>
      <c r="J47" s="22"/>
      <c r="L47" s="22"/>
      <c r="N47" s="22"/>
      <c r="P47" s="22"/>
      <c r="Q47" s="26"/>
      <c r="R47" s="26"/>
      <c r="S47" s="26"/>
      <c r="T47" s="22"/>
      <c r="U47" s="26"/>
      <c r="W47" s="6">
        <f t="shared" ref="W47:W48" si="2">E47-SUM(G47:V47)</f>
        <v>0</v>
      </c>
    </row>
    <row r="48" spans="2:23" ht="13.5" customHeight="1" x14ac:dyDescent="0.2">
      <c r="C48" s="12" t="s">
        <v>57</v>
      </c>
      <c r="F48" s="22"/>
      <c r="H48" s="22"/>
      <c r="J48" s="22"/>
      <c r="L48" s="22"/>
      <c r="N48" s="22"/>
      <c r="P48" s="22"/>
      <c r="Q48" s="26"/>
      <c r="R48" s="26"/>
      <c r="S48" s="26"/>
      <c r="T48" s="22"/>
      <c r="U48" s="26"/>
      <c r="W48" s="6">
        <f t="shared" si="2"/>
        <v>0</v>
      </c>
    </row>
    <row r="49" spans="2:23" ht="13.5" customHeight="1" x14ac:dyDescent="0.2">
      <c r="F49" s="22"/>
      <c r="H49" s="22"/>
      <c r="J49" s="22"/>
      <c r="L49" s="22"/>
      <c r="N49" s="22"/>
      <c r="P49" s="22"/>
      <c r="Q49" s="26"/>
      <c r="R49" s="26"/>
      <c r="S49" s="26"/>
      <c r="T49" s="22"/>
      <c r="U49" s="26"/>
      <c r="W49" s="6">
        <f>E49-SUM(G49:V49)</f>
        <v>0</v>
      </c>
    </row>
    <row r="50" spans="2:23" ht="13.5" customHeight="1" x14ac:dyDescent="0.2">
      <c r="F50" s="6"/>
      <c r="H50" s="6"/>
      <c r="J50" s="6"/>
      <c r="L50" s="6"/>
      <c r="N50" s="6"/>
      <c r="P50" s="6"/>
      <c r="R50" s="6"/>
      <c r="T50" s="6"/>
      <c r="U50" s="26"/>
    </row>
    <row r="51" spans="2:23" ht="13.5" customHeight="1" x14ac:dyDescent="0.2">
      <c r="C51" s="12" t="s">
        <v>185</v>
      </c>
      <c r="E51" s="96">
        <f>SUM(E45:E50)</f>
        <v>0</v>
      </c>
      <c r="F51" s="6"/>
      <c r="G51" s="96">
        <f>SUM(G45:G50)</f>
        <v>0</v>
      </c>
      <c r="H51" s="6"/>
      <c r="I51" s="96">
        <f>SUM(I44:I50)</f>
        <v>0</v>
      </c>
      <c r="J51" s="6"/>
      <c r="K51" s="96">
        <f>SUM(K45:K50)</f>
        <v>0</v>
      </c>
      <c r="L51" s="6"/>
      <c r="M51" s="96">
        <f>SUM(M45:M50)</f>
        <v>0</v>
      </c>
      <c r="N51" s="6"/>
      <c r="O51" s="96">
        <f>SUM(O45:O50)</f>
        <v>0</v>
      </c>
      <c r="P51" s="6"/>
      <c r="Q51" s="96">
        <f>SUM(Q45:Q50)</f>
        <v>0</v>
      </c>
      <c r="R51" s="6"/>
      <c r="S51" s="96">
        <f>SUM(S44:S50)</f>
        <v>0</v>
      </c>
      <c r="T51" s="6"/>
      <c r="U51" s="96">
        <f>SUM(U45:U50)</f>
        <v>0</v>
      </c>
      <c r="W51" s="96">
        <f>SUM(W45:W50)</f>
        <v>0</v>
      </c>
    </row>
    <row r="52" spans="2:23" ht="13.5" customHeight="1" x14ac:dyDescent="0.2">
      <c r="F52" s="6"/>
      <c r="H52" s="6"/>
      <c r="J52" s="6"/>
      <c r="L52" s="6"/>
      <c r="N52" s="6"/>
      <c r="P52" s="6"/>
      <c r="R52" s="6"/>
      <c r="T52" s="6"/>
      <c r="U52" s="26"/>
    </row>
    <row r="53" spans="2:23" ht="13.5" customHeight="1" x14ac:dyDescent="0.2">
      <c r="B53" s="12" t="s">
        <v>337</v>
      </c>
      <c r="F53" s="6"/>
      <c r="H53" s="6"/>
      <c r="J53" s="6"/>
      <c r="L53" s="6"/>
      <c r="N53" s="6"/>
      <c r="P53" s="6"/>
      <c r="R53" s="6"/>
      <c r="T53" s="6"/>
      <c r="U53" s="26"/>
    </row>
    <row r="54" spans="2:23" ht="13.5" customHeight="1" x14ac:dyDescent="0.2">
      <c r="C54" s="12" t="s">
        <v>407</v>
      </c>
      <c r="F54" s="6"/>
      <c r="H54" s="6"/>
      <c r="J54" s="6"/>
      <c r="L54" s="6"/>
      <c r="N54" s="6"/>
      <c r="P54" s="6"/>
      <c r="R54" s="6"/>
      <c r="T54" s="6"/>
      <c r="U54" s="26"/>
      <c r="W54" s="6">
        <f t="shared" ref="W54:W58" si="3">E54-SUM(G54:V54)</f>
        <v>0</v>
      </c>
    </row>
    <row r="55" spans="2:23" ht="13.5" customHeight="1" x14ac:dyDescent="0.2">
      <c r="F55" s="6"/>
      <c r="H55" s="6"/>
      <c r="J55" s="6"/>
      <c r="L55" s="6"/>
      <c r="N55" s="6"/>
      <c r="P55" s="6"/>
      <c r="R55" s="6"/>
      <c r="T55" s="6"/>
      <c r="U55" s="26"/>
      <c r="W55" s="6">
        <f t="shared" si="3"/>
        <v>0</v>
      </c>
    </row>
    <row r="56" spans="2:23" ht="13.5" customHeight="1" x14ac:dyDescent="0.2">
      <c r="F56" s="6"/>
      <c r="H56" s="6"/>
      <c r="J56" s="6"/>
      <c r="L56" s="6"/>
      <c r="N56" s="6"/>
      <c r="P56" s="6"/>
      <c r="R56" s="6"/>
      <c r="T56" s="6"/>
      <c r="U56" s="26"/>
      <c r="W56" s="6">
        <f t="shared" si="3"/>
        <v>0</v>
      </c>
    </row>
    <row r="57" spans="2:23" ht="13.5" customHeight="1" x14ac:dyDescent="0.2">
      <c r="F57" s="6"/>
      <c r="H57" s="6"/>
      <c r="J57" s="6"/>
      <c r="L57" s="6"/>
      <c r="N57" s="6"/>
      <c r="P57" s="6"/>
      <c r="R57" s="6"/>
      <c r="T57" s="6"/>
      <c r="U57" s="26"/>
      <c r="W57" s="6">
        <f t="shared" si="3"/>
        <v>0</v>
      </c>
    </row>
    <row r="58" spans="2:23" ht="13.5" customHeight="1" x14ac:dyDescent="0.2">
      <c r="F58" s="6"/>
      <c r="H58" s="6"/>
      <c r="J58" s="6"/>
      <c r="L58" s="6"/>
      <c r="N58" s="6"/>
      <c r="P58" s="6"/>
      <c r="R58" s="6"/>
      <c r="T58" s="6"/>
      <c r="U58" s="26"/>
      <c r="W58" s="6">
        <f t="shared" si="3"/>
        <v>0</v>
      </c>
    </row>
    <row r="59" spans="2:23" ht="13.5" customHeight="1" x14ac:dyDescent="0.2">
      <c r="F59" s="6"/>
      <c r="H59" s="6"/>
      <c r="J59" s="6"/>
      <c r="L59" s="6"/>
      <c r="N59" s="6"/>
      <c r="P59" s="6"/>
      <c r="R59" s="6"/>
      <c r="T59" s="6"/>
      <c r="U59" s="26"/>
    </row>
    <row r="60" spans="2:23" ht="13.5" customHeight="1" x14ac:dyDescent="0.2">
      <c r="C60" s="12" t="s">
        <v>58</v>
      </c>
      <c r="E60" s="96">
        <f>SUM(E54:E59)</f>
        <v>0</v>
      </c>
      <c r="F60" s="22"/>
      <c r="G60" s="96">
        <f>SUM(G54:G59)</f>
        <v>0</v>
      </c>
      <c r="H60" s="22"/>
      <c r="I60" s="96">
        <f>SUM(I54:I59)</f>
        <v>0</v>
      </c>
      <c r="J60" s="22"/>
      <c r="K60" s="96">
        <f>SUM(K54:K59)</f>
        <v>0</v>
      </c>
      <c r="L60" s="22"/>
      <c r="M60" s="96">
        <f>SUM(M54:M59)</f>
        <v>0</v>
      </c>
      <c r="N60" s="22"/>
      <c r="O60" s="96">
        <f>SUM(O54:O59)</f>
        <v>0</v>
      </c>
      <c r="P60" s="22"/>
      <c r="Q60" s="96">
        <f>SUM(Q54:Q59)</f>
        <v>0</v>
      </c>
      <c r="R60" s="22"/>
      <c r="S60" s="96">
        <f>SUM(S54:S59)</f>
        <v>0</v>
      </c>
      <c r="T60" s="22"/>
      <c r="U60" s="96">
        <f>SUM(U54:U59)</f>
        <v>0</v>
      </c>
      <c r="W60" s="96">
        <f>SUM(W54:W59)</f>
        <v>0</v>
      </c>
    </row>
    <row r="61" spans="2:23" ht="13.5" customHeight="1" x14ac:dyDescent="0.2">
      <c r="F61" s="6"/>
      <c r="H61" s="6"/>
      <c r="J61" s="6"/>
      <c r="L61" s="6"/>
      <c r="N61" s="6"/>
      <c r="P61" s="6"/>
      <c r="Q61" s="6"/>
      <c r="R61" s="6"/>
      <c r="T61" s="6"/>
      <c r="U61" s="26"/>
    </row>
    <row r="62" spans="2:23" ht="13.5" customHeight="1" x14ac:dyDescent="0.2">
      <c r="B62" s="12" t="s">
        <v>59</v>
      </c>
      <c r="F62" s="6"/>
      <c r="H62" s="6"/>
      <c r="J62" s="6"/>
      <c r="L62" s="6"/>
      <c r="N62" s="6"/>
      <c r="P62" s="6"/>
      <c r="R62" s="6"/>
      <c r="T62" s="6"/>
    </row>
    <row r="63" spans="2:23" ht="13.5" customHeight="1" x14ac:dyDescent="0.2">
      <c r="B63" s="12" t="s">
        <v>176</v>
      </c>
      <c r="F63" s="6"/>
      <c r="H63" s="6"/>
      <c r="J63" s="6"/>
      <c r="L63" s="6"/>
      <c r="N63" s="6"/>
      <c r="P63" s="6"/>
      <c r="R63" s="6"/>
      <c r="T63" s="6"/>
      <c r="W63" s="6">
        <f t="shared" ref="W63:W68" si="4">E63-SUM(G63:V63)</f>
        <v>0</v>
      </c>
    </row>
    <row r="64" spans="2:23" ht="13.5" customHeight="1" x14ac:dyDescent="0.2">
      <c r="C64" s="12" t="s">
        <v>60</v>
      </c>
      <c r="F64" s="22"/>
      <c r="H64" s="22"/>
      <c r="J64" s="22"/>
      <c r="L64" s="22"/>
      <c r="N64" s="22"/>
      <c r="P64" s="22"/>
      <c r="T64" s="22"/>
      <c r="W64" s="6">
        <f t="shared" si="4"/>
        <v>0</v>
      </c>
    </row>
    <row r="65" spans="2:23" ht="13.5" customHeight="1" x14ac:dyDescent="0.2">
      <c r="C65" s="12" t="s">
        <v>61</v>
      </c>
      <c r="F65" s="22"/>
      <c r="H65" s="22"/>
      <c r="J65" s="22"/>
      <c r="L65" s="22"/>
      <c r="N65" s="22"/>
      <c r="P65" s="22"/>
      <c r="T65" s="22"/>
      <c r="W65" s="6">
        <f t="shared" si="4"/>
        <v>0</v>
      </c>
    </row>
    <row r="66" spans="2:23" ht="13.5" customHeight="1" x14ac:dyDescent="0.2">
      <c r="C66" s="12" t="s">
        <v>62</v>
      </c>
      <c r="F66" s="22"/>
      <c r="H66" s="22"/>
      <c r="J66" s="22"/>
      <c r="L66" s="22"/>
      <c r="N66" s="22"/>
      <c r="P66" s="22"/>
      <c r="T66" s="22"/>
      <c r="W66" s="6">
        <f t="shared" si="4"/>
        <v>0</v>
      </c>
    </row>
    <row r="67" spans="2:23" ht="13.5" customHeight="1" x14ac:dyDescent="0.2">
      <c r="C67" s="12" t="s">
        <v>239</v>
      </c>
      <c r="F67" s="22"/>
      <c r="H67" s="22"/>
      <c r="J67" s="22"/>
      <c r="L67" s="22"/>
      <c r="N67" s="22"/>
      <c r="P67" s="22"/>
      <c r="T67" s="22"/>
      <c r="W67" s="6">
        <f t="shared" si="4"/>
        <v>0</v>
      </c>
    </row>
    <row r="68" spans="2:23" ht="13.5" customHeight="1" x14ac:dyDescent="0.2">
      <c r="C68" s="12" t="s">
        <v>226</v>
      </c>
      <c r="F68" s="22"/>
      <c r="H68" s="22"/>
      <c r="J68" s="22"/>
      <c r="L68" s="22"/>
      <c r="N68" s="22"/>
      <c r="P68" s="22"/>
      <c r="T68" s="22"/>
      <c r="W68" s="6">
        <f t="shared" si="4"/>
        <v>0</v>
      </c>
    </row>
    <row r="69" spans="2:23" ht="13.5" customHeight="1" x14ac:dyDescent="0.2">
      <c r="F69" s="22"/>
      <c r="H69" s="22"/>
      <c r="J69" s="22"/>
      <c r="L69" s="22"/>
      <c r="N69" s="22"/>
      <c r="P69" s="22"/>
      <c r="R69" s="22"/>
      <c r="T69" s="22"/>
    </row>
    <row r="70" spans="2:23" ht="13.5" customHeight="1" x14ac:dyDescent="0.2">
      <c r="C70" s="12" t="s">
        <v>58</v>
      </c>
      <c r="E70" s="96">
        <f>SUM(E64:E69)</f>
        <v>0</v>
      </c>
      <c r="F70" s="6"/>
      <c r="G70" s="96">
        <f>SUM(G64:G69)</f>
        <v>0</v>
      </c>
      <c r="H70" s="6"/>
      <c r="I70" s="96">
        <f>SUM(I64:I69)</f>
        <v>0</v>
      </c>
      <c r="J70" s="6"/>
      <c r="K70" s="96">
        <f>SUM(K64:K69)</f>
        <v>0</v>
      </c>
      <c r="L70" s="6"/>
      <c r="M70" s="96">
        <f>SUM(M64:M69)</f>
        <v>0</v>
      </c>
      <c r="N70" s="6"/>
      <c r="O70" s="96">
        <f>SUM(O64:O69)</f>
        <v>0</v>
      </c>
      <c r="P70" s="6"/>
      <c r="Q70" s="96">
        <f>SUM(Q64:Q69)</f>
        <v>0</v>
      </c>
      <c r="R70" s="6"/>
      <c r="S70" s="96">
        <f>SUM(S64:S69)</f>
        <v>0</v>
      </c>
      <c r="T70" s="6"/>
      <c r="U70" s="96">
        <f>SUM(U64:U69)</f>
        <v>0</v>
      </c>
      <c r="W70" s="96">
        <f>SUM(W64:W69)</f>
        <v>0</v>
      </c>
    </row>
    <row r="71" spans="2:23" ht="13.5" customHeight="1" x14ac:dyDescent="0.2">
      <c r="E71" s="6"/>
      <c r="F71" s="22"/>
      <c r="G71" s="6"/>
      <c r="H71" s="22"/>
      <c r="I71" s="6"/>
      <c r="J71" s="22"/>
      <c r="K71" s="6"/>
      <c r="L71" s="22"/>
      <c r="M71" s="6"/>
      <c r="N71" s="22"/>
      <c r="O71" s="6"/>
      <c r="P71" s="22"/>
      <c r="Q71" s="6"/>
      <c r="R71" s="22"/>
      <c r="S71" s="6"/>
      <c r="T71" s="22"/>
      <c r="U71" s="6"/>
      <c r="W71" s="6"/>
    </row>
    <row r="72" spans="2:23" ht="13.5" customHeight="1" x14ac:dyDescent="0.2">
      <c r="B72" s="12" t="s">
        <v>170</v>
      </c>
      <c r="E72" s="6"/>
      <c r="F72" s="22"/>
      <c r="G72" s="6"/>
      <c r="H72" s="22"/>
      <c r="I72" s="6"/>
      <c r="J72" s="22"/>
      <c r="K72" s="6"/>
      <c r="L72" s="22"/>
      <c r="M72" s="6"/>
      <c r="N72" s="22"/>
      <c r="O72" s="6"/>
      <c r="P72" s="22"/>
      <c r="Q72" s="6"/>
      <c r="R72" s="22"/>
      <c r="S72" s="6"/>
      <c r="T72" s="22"/>
      <c r="U72" s="6"/>
      <c r="W72" s="6"/>
    </row>
    <row r="73" spans="2:23" ht="13.5" customHeight="1" x14ac:dyDescent="0.2">
      <c r="F73" s="22"/>
      <c r="H73" s="22"/>
      <c r="J73" s="22"/>
      <c r="L73" s="22"/>
      <c r="N73" s="22"/>
      <c r="P73" s="22"/>
      <c r="R73" s="22"/>
      <c r="T73" s="22"/>
      <c r="W73" s="6">
        <f>E73-SUM(G73:V73)</f>
        <v>0</v>
      </c>
    </row>
    <row r="74" spans="2:23" ht="13.5" customHeight="1" x14ac:dyDescent="0.2">
      <c r="F74" s="22"/>
      <c r="H74" s="22"/>
      <c r="J74" s="22"/>
      <c r="L74" s="22"/>
      <c r="N74" s="22"/>
      <c r="P74" s="22"/>
      <c r="R74" s="22"/>
      <c r="T74" s="22"/>
      <c r="W74" s="6">
        <f>E74-SUM(G74:V74)</f>
        <v>0</v>
      </c>
    </row>
    <row r="75" spans="2:23" ht="13.5" customHeight="1" x14ac:dyDescent="0.2">
      <c r="F75" s="22"/>
      <c r="H75" s="22"/>
      <c r="J75" s="22"/>
      <c r="L75" s="22"/>
      <c r="N75" s="22"/>
      <c r="P75" s="22"/>
      <c r="R75" s="22"/>
      <c r="T75" s="22"/>
      <c r="W75" s="6">
        <f>E75-SUM(G75:V75)</f>
        <v>0</v>
      </c>
    </row>
    <row r="76" spans="2:23" ht="13.5" customHeight="1" x14ac:dyDescent="0.2">
      <c r="F76" s="22"/>
      <c r="H76" s="22"/>
      <c r="J76" s="22"/>
      <c r="L76" s="22"/>
      <c r="N76" s="22"/>
      <c r="P76" s="22"/>
      <c r="R76" s="22"/>
      <c r="T76" s="22"/>
      <c r="W76" s="6">
        <f>E76-SUM(G76:V76)</f>
        <v>0</v>
      </c>
    </row>
    <row r="77" spans="2:23" ht="13.5" customHeight="1" x14ac:dyDescent="0.2">
      <c r="E77" s="6"/>
      <c r="F77" s="22"/>
      <c r="G77" s="6"/>
      <c r="H77" s="22"/>
      <c r="I77" s="6"/>
      <c r="J77" s="22"/>
      <c r="K77" s="6"/>
      <c r="L77" s="22"/>
      <c r="M77" s="6"/>
      <c r="N77" s="22"/>
      <c r="O77" s="6"/>
      <c r="P77" s="22"/>
      <c r="Q77" s="6"/>
      <c r="R77" s="22"/>
      <c r="S77" s="6"/>
      <c r="T77" s="22"/>
      <c r="U77" s="6"/>
      <c r="W77" s="6"/>
    </row>
    <row r="78" spans="2:23" ht="13.5" customHeight="1" x14ac:dyDescent="0.2">
      <c r="C78" s="12" t="s">
        <v>58</v>
      </c>
      <c r="E78" s="96">
        <f>SUM(E73:E77)</f>
        <v>0</v>
      </c>
      <c r="F78" s="6"/>
      <c r="G78" s="96">
        <f>SUM(G73:G77)</f>
        <v>0</v>
      </c>
      <c r="H78" s="6"/>
      <c r="I78" s="96">
        <f>SUM(I73:I77)</f>
        <v>0</v>
      </c>
      <c r="J78" s="6"/>
      <c r="K78" s="96">
        <f>SUM(K73:K77)</f>
        <v>0</v>
      </c>
      <c r="L78" s="6"/>
      <c r="M78" s="96">
        <f>SUM(M73:M77)</f>
        <v>0</v>
      </c>
      <c r="N78" s="6"/>
      <c r="O78" s="96">
        <f>SUM(O73:O77)</f>
        <v>0</v>
      </c>
      <c r="P78" s="6"/>
      <c r="Q78" s="96">
        <f>SUM(Q73:Q77)</f>
        <v>0</v>
      </c>
      <c r="R78" s="6"/>
      <c r="S78" s="96">
        <f>SUM(S73:S77)</f>
        <v>0</v>
      </c>
      <c r="T78" s="6"/>
      <c r="U78" s="96">
        <f>SUM(U73:U77)</f>
        <v>0</v>
      </c>
      <c r="W78" s="96">
        <f>SUM(W73:W77)</f>
        <v>0</v>
      </c>
    </row>
    <row r="79" spans="2:23" ht="13.5" customHeight="1" x14ac:dyDescent="0.2">
      <c r="E79" s="6"/>
      <c r="F79" s="22"/>
      <c r="G79" s="6"/>
      <c r="H79" s="22"/>
      <c r="I79" s="6"/>
      <c r="J79" s="22"/>
      <c r="K79" s="6"/>
      <c r="L79" s="22"/>
      <c r="M79" s="6"/>
      <c r="N79" s="22"/>
      <c r="O79" s="6"/>
      <c r="P79" s="22"/>
      <c r="Q79" s="6"/>
      <c r="R79" s="22"/>
      <c r="S79" s="6"/>
      <c r="T79" s="22"/>
      <c r="U79" s="6"/>
      <c r="W79" s="6"/>
    </row>
    <row r="80" spans="2:23" ht="13.5" customHeight="1" x14ac:dyDescent="0.2">
      <c r="B80" s="12" t="s">
        <v>334</v>
      </c>
      <c r="F80" s="22"/>
      <c r="H80" s="22"/>
      <c r="J80" s="22"/>
      <c r="L80" s="22"/>
      <c r="N80" s="22"/>
      <c r="P80" s="22"/>
      <c r="R80" s="22"/>
      <c r="T80" s="22"/>
    </row>
    <row r="81" spans="2:23" ht="13.5" customHeight="1" x14ac:dyDescent="0.2">
      <c r="C81" s="12" t="s">
        <v>240</v>
      </c>
      <c r="E81" s="6"/>
      <c r="F81" s="22"/>
      <c r="G81" s="6"/>
      <c r="H81" s="22"/>
      <c r="I81" s="6"/>
      <c r="J81" s="22"/>
      <c r="K81" s="6"/>
      <c r="L81" s="22"/>
      <c r="M81" s="6"/>
      <c r="N81" s="22"/>
      <c r="O81" s="6"/>
      <c r="P81" s="22"/>
      <c r="Q81" s="6"/>
      <c r="R81" s="6"/>
      <c r="S81" s="6"/>
      <c r="T81" s="22"/>
      <c r="U81" s="6"/>
      <c r="V81" s="6"/>
      <c r="W81" s="6">
        <f>E81-SUM(G81:V81)</f>
        <v>0</v>
      </c>
    </row>
    <row r="82" spans="2:23" ht="13.5" customHeight="1" x14ac:dyDescent="0.2">
      <c r="E82" s="6"/>
      <c r="F82" s="22"/>
      <c r="G82" s="6"/>
      <c r="H82" s="22"/>
      <c r="I82" s="6"/>
      <c r="J82" s="22"/>
      <c r="K82" s="6"/>
      <c r="L82" s="22"/>
      <c r="M82" s="6"/>
      <c r="N82" s="22"/>
      <c r="O82" s="6"/>
      <c r="P82" s="22"/>
      <c r="Q82" s="6"/>
      <c r="R82" s="22"/>
      <c r="S82" s="6"/>
      <c r="T82" s="22"/>
      <c r="U82" s="6"/>
      <c r="V82" s="6"/>
      <c r="W82" s="6">
        <f>E82-SUM(G82:V82)</f>
        <v>0</v>
      </c>
    </row>
    <row r="83" spans="2:23" ht="13.5" customHeight="1" x14ac:dyDescent="0.2">
      <c r="E83" s="6"/>
      <c r="F83" s="22"/>
      <c r="G83" s="6"/>
      <c r="H83" s="22"/>
      <c r="I83" s="6"/>
      <c r="J83" s="22"/>
      <c r="K83" s="6"/>
      <c r="L83" s="22"/>
      <c r="M83" s="6"/>
      <c r="N83" s="22"/>
      <c r="O83" s="6"/>
      <c r="P83" s="22"/>
      <c r="Q83" s="6"/>
      <c r="R83" s="22"/>
      <c r="S83" s="6"/>
      <c r="T83" s="22"/>
      <c r="U83" s="6"/>
      <c r="V83" s="6"/>
      <c r="W83" s="6">
        <f>E83-SUM(G83:V83)</f>
        <v>0</v>
      </c>
    </row>
    <row r="84" spans="2:23" s="6" customFormat="1" ht="13.5" customHeight="1" x14ac:dyDescent="0.2">
      <c r="F84" s="22"/>
      <c r="H84" s="22"/>
      <c r="J84" s="22"/>
      <c r="L84" s="22"/>
      <c r="N84" s="22"/>
      <c r="P84" s="22"/>
      <c r="R84" s="22"/>
      <c r="T84" s="22"/>
      <c r="W84" s="6">
        <f>E84-SUM(G84:V84)</f>
        <v>0</v>
      </c>
    </row>
    <row r="85" spans="2:23" s="6" customFormat="1" ht="13.5" customHeight="1" x14ac:dyDescent="0.2">
      <c r="F85" s="22"/>
      <c r="H85" s="22"/>
      <c r="J85" s="22"/>
      <c r="L85" s="22"/>
      <c r="N85" s="22"/>
      <c r="P85" s="22"/>
      <c r="R85" s="22"/>
      <c r="T85" s="22"/>
    </row>
    <row r="86" spans="2:23" s="6" customFormat="1" ht="13.5" customHeight="1" x14ac:dyDescent="0.2">
      <c r="B86" s="12"/>
      <c r="C86" s="12" t="s">
        <v>58</v>
      </c>
      <c r="D86" s="12"/>
      <c r="E86" s="96">
        <f>SUM(E81:E85)</f>
        <v>0</v>
      </c>
      <c r="G86" s="96">
        <f>SUM(G81:G85)</f>
        <v>0</v>
      </c>
      <c r="I86" s="96">
        <f>SUM(I81:I85)</f>
        <v>0</v>
      </c>
      <c r="K86" s="96">
        <f>SUM(K81:K85)</f>
        <v>0</v>
      </c>
      <c r="M86" s="96">
        <f>SUM(M81:M85)</f>
        <v>0</v>
      </c>
      <c r="O86" s="96">
        <f>SUM(O81:O85)</f>
        <v>0</v>
      </c>
      <c r="Q86" s="96">
        <f>SUM(Q81:Q85)</f>
        <v>0</v>
      </c>
      <c r="S86" s="96">
        <f>SUM(S81:S85)</f>
        <v>0</v>
      </c>
      <c r="U86" s="96">
        <f>SUM(U81:U85)</f>
        <v>0</v>
      </c>
      <c r="V86" s="12"/>
      <c r="W86" s="96">
        <f>SUM(W81:W85)</f>
        <v>0</v>
      </c>
    </row>
    <row r="87" spans="2:23" ht="13.5" customHeight="1" x14ac:dyDescent="0.2">
      <c r="F87" s="6"/>
      <c r="H87" s="6"/>
      <c r="J87" s="6"/>
      <c r="L87" s="6"/>
      <c r="N87" s="6"/>
      <c r="P87" s="6"/>
      <c r="R87" s="6"/>
      <c r="T87" s="6"/>
    </row>
    <row r="88" spans="2:23" ht="13.5" customHeight="1" x14ac:dyDescent="0.2">
      <c r="B88" s="12" t="s">
        <v>64</v>
      </c>
      <c r="F88" s="6"/>
      <c r="H88" s="6"/>
      <c r="J88" s="6"/>
      <c r="L88" s="6"/>
      <c r="N88" s="6"/>
      <c r="P88" s="6"/>
      <c r="R88" s="6"/>
      <c r="T88" s="6"/>
      <c r="U88" s="22"/>
    </row>
    <row r="89" spans="2:23" ht="13.5" customHeight="1" x14ac:dyDescent="0.2">
      <c r="C89" s="12" t="s">
        <v>228</v>
      </c>
      <c r="F89" s="6"/>
      <c r="H89" s="6"/>
      <c r="J89" s="6"/>
      <c r="L89" s="6"/>
      <c r="N89" s="6"/>
      <c r="P89" s="6"/>
      <c r="Q89" s="22"/>
      <c r="R89" s="22"/>
      <c r="S89" s="22"/>
      <c r="T89" s="6"/>
      <c r="U89" s="22"/>
      <c r="W89" s="6">
        <f>E89-SUM(G89:V89)</f>
        <v>0</v>
      </c>
    </row>
    <row r="90" spans="2:23" ht="13.5" customHeight="1" x14ac:dyDescent="0.2">
      <c r="F90" s="6"/>
      <c r="H90" s="6"/>
      <c r="J90" s="6"/>
      <c r="L90" s="6"/>
      <c r="N90" s="6"/>
      <c r="P90" s="6"/>
      <c r="R90" s="6"/>
      <c r="T90" s="6"/>
      <c r="U90" s="22"/>
      <c r="W90" s="6">
        <f>E90-SUM(G90:V90)</f>
        <v>0</v>
      </c>
    </row>
    <row r="91" spans="2:23" ht="13.5" customHeight="1" x14ac:dyDescent="0.2">
      <c r="F91" s="22"/>
      <c r="H91" s="22"/>
      <c r="J91" s="22"/>
      <c r="L91" s="22"/>
      <c r="N91" s="22"/>
      <c r="P91" s="22"/>
      <c r="R91" s="22"/>
      <c r="T91" s="22"/>
      <c r="U91" s="22"/>
      <c r="W91" s="6">
        <f>E91-SUM(G91:V91)</f>
        <v>0</v>
      </c>
    </row>
    <row r="92" spans="2:23" ht="13.5" customHeight="1" x14ac:dyDescent="0.2">
      <c r="F92" s="22"/>
      <c r="H92" s="22"/>
      <c r="J92" s="22"/>
      <c r="L92" s="22"/>
      <c r="N92" s="22"/>
      <c r="P92" s="22"/>
      <c r="R92" s="22"/>
      <c r="T92" s="22"/>
      <c r="U92" s="22"/>
      <c r="W92" s="6">
        <f>E92-SUM(G92:V92)</f>
        <v>0</v>
      </c>
    </row>
    <row r="93" spans="2:23" ht="13.5" customHeight="1" x14ac:dyDescent="0.2">
      <c r="B93" s="106"/>
      <c r="C93" s="106"/>
      <c r="D93" s="106"/>
      <c r="E93" s="5"/>
      <c r="F93" s="22"/>
      <c r="G93" s="14"/>
      <c r="H93" s="22"/>
      <c r="I93" s="14"/>
      <c r="J93" s="22"/>
      <c r="K93" s="14"/>
      <c r="L93" s="22"/>
      <c r="M93" s="14"/>
      <c r="N93" s="22"/>
      <c r="O93" s="14"/>
      <c r="P93" s="22"/>
      <c r="Q93" s="14"/>
      <c r="R93" s="22"/>
      <c r="S93" s="14"/>
      <c r="T93" s="22"/>
      <c r="U93" s="22"/>
      <c r="V93" s="14"/>
      <c r="W93" s="6"/>
    </row>
    <row r="94" spans="2:23" ht="13.5" customHeight="1" x14ac:dyDescent="0.2">
      <c r="C94" s="12" t="s">
        <v>58</v>
      </c>
      <c r="E94" s="96">
        <f t="shared" ref="E94:U94" si="5">SUM(E89:E93)</f>
        <v>0</v>
      </c>
      <c r="F94" s="22"/>
      <c r="G94" s="96">
        <f t="shared" si="5"/>
        <v>0</v>
      </c>
      <c r="H94" s="22"/>
      <c r="I94" s="96">
        <f t="shared" si="5"/>
        <v>0</v>
      </c>
      <c r="J94" s="22"/>
      <c r="K94" s="96">
        <f t="shared" si="5"/>
        <v>0</v>
      </c>
      <c r="L94" s="22"/>
      <c r="M94" s="96">
        <f t="shared" si="5"/>
        <v>0</v>
      </c>
      <c r="N94" s="22"/>
      <c r="O94" s="96">
        <f t="shared" si="5"/>
        <v>0</v>
      </c>
      <c r="P94" s="22"/>
      <c r="Q94" s="96">
        <f>SUM(Q89:Q93)</f>
        <v>0</v>
      </c>
      <c r="R94" s="22"/>
      <c r="S94" s="96">
        <f t="shared" si="5"/>
        <v>0</v>
      </c>
      <c r="T94" s="22"/>
      <c r="U94" s="96">
        <f t="shared" si="5"/>
        <v>0</v>
      </c>
      <c r="W94" s="96">
        <f>SUM(W89:W93)</f>
        <v>0</v>
      </c>
    </row>
    <row r="95" spans="2:23" ht="13.5" customHeight="1" x14ac:dyDescent="0.2">
      <c r="F95" s="6"/>
      <c r="H95" s="6"/>
      <c r="J95" s="6"/>
      <c r="L95" s="6"/>
      <c r="N95" s="6"/>
      <c r="P95" s="6"/>
      <c r="R95" s="6"/>
      <c r="T95" s="6"/>
    </row>
    <row r="96" spans="2:23" ht="13.5" customHeight="1" x14ac:dyDescent="0.2">
      <c r="B96" s="12" t="s">
        <v>65</v>
      </c>
      <c r="F96" s="6"/>
      <c r="H96" s="6"/>
      <c r="J96" s="6"/>
      <c r="L96" s="6"/>
      <c r="N96" s="6"/>
      <c r="P96" s="6"/>
      <c r="R96" s="6"/>
      <c r="T96" s="6"/>
    </row>
    <row r="97" spans="2:23" ht="13.5" customHeight="1" x14ac:dyDescent="0.2">
      <c r="B97" s="12" t="s">
        <v>177</v>
      </c>
      <c r="F97" s="5"/>
      <c r="H97" s="5"/>
      <c r="J97" s="5"/>
      <c r="L97" s="5"/>
      <c r="N97" s="5"/>
      <c r="P97" s="5"/>
      <c r="R97" s="5"/>
      <c r="T97" s="5"/>
    </row>
    <row r="98" spans="2:23" ht="13.5" customHeight="1" x14ac:dyDescent="0.2">
      <c r="C98" s="12" t="s">
        <v>66</v>
      </c>
      <c r="F98" s="6"/>
      <c r="H98" s="6"/>
      <c r="J98" s="6"/>
      <c r="L98" s="6"/>
      <c r="N98" s="6"/>
      <c r="P98" s="6"/>
      <c r="T98" s="6"/>
      <c r="W98" s="6">
        <f>E98-SUM(G98:V98)</f>
        <v>0</v>
      </c>
    </row>
    <row r="99" spans="2:23" ht="13.5" customHeight="1" x14ac:dyDescent="0.2">
      <c r="C99" s="12" t="s">
        <v>67</v>
      </c>
      <c r="F99" s="6"/>
      <c r="H99" s="6"/>
      <c r="J99" s="6"/>
      <c r="L99" s="6"/>
      <c r="N99" s="6"/>
      <c r="P99" s="6"/>
      <c r="T99" s="6"/>
      <c r="W99" s="6">
        <f>E99-SUM(G99:V99)</f>
        <v>0</v>
      </c>
    </row>
    <row r="100" spans="2:23" ht="13.5" customHeight="1" x14ac:dyDescent="0.2">
      <c r="C100" s="12" t="s">
        <v>68</v>
      </c>
      <c r="F100" s="5"/>
      <c r="H100" s="5"/>
      <c r="J100" s="5"/>
      <c r="L100" s="5"/>
      <c r="N100" s="5"/>
      <c r="P100" s="5"/>
      <c r="T100" s="5"/>
      <c r="W100" s="6">
        <f>E100-SUM(G100:V100)</f>
        <v>0</v>
      </c>
    </row>
    <row r="101" spans="2:23" ht="13.5" customHeight="1" x14ac:dyDescent="0.2">
      <c r="F101" s="5"/>
      <c r="H101" s="5"/>
      <c r="J101" s="5"/>
      <c r="L101" s="5"/>
      <c r="N101" s="5"/>
      <c r="P101" s="5"/>
      <c r="R101" s="5"/>
      <c r="T101" s="5"/>
      <c r="W101" s="6">
        <f>E101-SUM(G101:V101)</f>
        <v>0</v>
      </c>
    </row>
    <row r="102" spans="2:23" ht="13.5" customHeight="1" x14ac:dyDescent="0.2">
      <c r="F102" s="6"/>
      <c r="H102" s="6"/>
      <c r="J102" s="6"/>
      <c r="L102" s="6"/>
      <c r="N102" s="6"/>
      <c r="P102" s="6"/>
      <c r="R102" s="6"/>
      <c r="T102" s="6"/>
      <c r="W102" s="6"/>
    </row>
    <row r="103" spans="2:23" ht="13.5" customHeight="1" x14ac:dyDescent="0.2">
      <c r="C103" s="12" t="s">
        <v>58</v>
      </c>
      <c r="E103" s="96">
        <f t="shared" ref="E103:U103" si="6">SUM(E98:E102)</f>
        <v>0</v>
      </c>
      <c r="F103" s="6"/>
      <c r="G103" s="96">
        <f t="shared" si="6"/>
        <v>0</v>
      </c>
      <c r="H103" s="6"/>
      <c r="I103" s="96">
        <f t="shared" si="6"/>
        <v>0</v>
      </c>
      <c r="J103" s="6"/>
      <c r="K103" s="96">
        <f t="shared" si="6"/>
        <v>0</v>
      </c>
      <c r="L103" s="6"/>
      <c r="M103" s="96">
        <f t="shared" si="6"/>
        <v>0</v>
      </c>
      <c r="N103" s="6"/>
      <c r="O103" s="96">
        <f t="shared" si="6"/>
        <v>0</v>
      </c>
      <c r="P103" s="6"/>
      <c r="Q103" s="96">
        <f>SUM(Q98:Q102)</f>
        <v>0</v>
      </c>
      <c r="R103" s="6"/>
      <c r="S103" s="96">
        <f t="shared" si="6"/>
        <v>0</v>
      </c>
      <c r="T103" s="6"/>
      <c r="U103" s="96">
        <f t="shared" si="6"/>
        <v>0</v>
      </c>
      <c r="W103" s="96">
        <f>SUM(W98:W102)</f>
        <v>0</v>
      </c>
    </row>
    <row r="104" spans="2:23" ht="13.5" customHeight="1" x14ac:dyDescent="0.2">
      <c r="E104" s="6"/>
      <c r="F104" s="5"/>
      <c r="G104" s="6"/>
      <c r="H104" s="5"/>
      <c r="I104" s="6"/>
      <c r="J104" s="5"/>
      <c r="K104" s="6"/>
      <c r="L104" s="5"/>
      <c r="M104" s="6"/>
      <c r="N104" s="5"/>
      <c r="O104" s="6"/>
      <c r="P104" s="5"/>
      <c r="Q104" s="6"/>
      <c r="R104" s="5"/>
      <c r="S104" s="6"/>
      <c r="T104" s="5"/>
      <c r="U104" s="6"/>
      <c r="W104" s="6"/>
    </row>
    <row r="105" spans="2:23" ht="13.5" customHeight="1" x14ac:dyDescent="0.2">
      <c r="B105" s="12" t="s">
        <v>71</v>
      </c>
      <c r="F105" s="6"/>
      <c r="H105" s="6"/>
      <c r="J105" s="6"/>
      <c r="L105" s="6"/>
      <c r="N105" s="6"/>
      <c r="P105" s="6"/>
      <c r="R105" s="6"/>
      <c r="T105" s="6"/>
      <c r="U105" s="22"/>
    </row>
    <row r="106" spans="2:23" ht="13.5" customHeight="1" x14ac:dyDescent="0.2">
      <c r="C106" s="12" t="s">
        <v>233</v>
      </c>
      <c r="F106" s="6"/>
      <c r="H106" s="6"/>
      <c r="J106" s="6"/>
      <c r="L106" s="6"/>
      <c r="N106" s="6"/>
      <c r="P106" s="6"/>
      <c r="Q106" s="22"/>
      <c r="R106" s="22"/>
      <c r="S106" s="22"/>
      <c r="T106" s="6"/>
      <c r="U106" s="22"/>
      <c r="W106" s="6">
        <f>E106-SUM(G106:V106)</f>
        <v>0</v>
      </c>
    </row>
    <row r="107" spans="2:23" ht="13.5" customHeight="1" x14ac:dyDescent="0.2">
      <c r="F107" s="6"/>
      <c r="H107" s="6"/>
      <c r="J107" s="6"/>
      <c r="L107" s="6"/>
      <c r="N107" s="6"/>
      <c r="P107" s="6"/>
      <c r="T107" s="6"/>
      <c r="W107" s="6">
        <f>E107-SUM(G107:V107)</f>
        <v>0</v>
      </c>
    </row>
    <row r="108" spans="2:23" ht="13.5" customHeight="1" x14ac:dyDescent="0.2">
      <c r="F108" s="5"/>
      <c r="H108" s="5"/>
      <c r="J108" s="5"/>
      <c r="L108" s="5"/>
      <c r="N108" s="5"/>
      <c r="P108" s="5"/>
      <c r="T108" s="5"/>
      <c r="W108" s="6">
        <f>E108-SUM(G108:V108)</f>
        <v>0</v>
      </c>
    </row>
    <row r="109" spans="2:23" ht="13.5" customHeight="1" x14ac:dyDescent="0.2">
      <c r="F109" s="6"/>
      <c r="H109" s="6"/>
      <c r="J109" s="6"/>
      <c r="L109" s="6"/>
      <c r="N109" s="6"/>
      <c r="P109" s="6"/>
      <c r="R109" s="6"/>
      <c r="T109" s="6"/>
      <c r="U109" s="22"/>
      <c r="W109" s="6">
        <f>E109-SUM(G109:V109)</f>
        <v>0</v>
      </c>
    </row>
    <row r="110" spans="2:23" ht="13.5" customHeight="1" x14ac:dyDescent="0.2">
      <c r="F110" s="6"/>
      <c r="H110" s="6"/>
      <c r="J110" s="6"/>
      <c r="L110" s="6"/>
      <c r="N110" s="6"/>
      <c r="P110" s="6"/>
      <c r="R110" s="6"/>
      <c r="T110" s="6"/>
      <c r="W110" s="6"/>
    </row>
    <row r="111" spans="2:23" ht="13.5" customHeight="1" x14ac:dyDescent="0.2">
      <c r="C111" s="12" t="s">
        <v>58</v>
      </c>
      <c r="E111" s="96">
        <f t="shared" ref="E111:U111" si="7">SUM(E106:E110)</f>
        <v>0</v>
      </c>
      <c r="F111" s="6"/>
      <c r="G111" s="96">
        <f t="shared" si="7"/>
        <v>0</v>
      </c>
      <c r="H111" s="6"/>
      <c r="I111" s="96">
        <f t="shared" si="7"/>
        <v>0</v>
      </c>
      <c r="J111" s="6"/>
      <c r="K111" s="96">
        <f t="shared" si="7"/>
        <v>0</v>
      </c>
      <c r="L111" s="6"/>
      <c r="M111" s="96">
        <f t="shared" si="7"/>
        <v>0</v>
      </c>
      <c r="N111" s="6"/>
      <c r="O111" s="96">
        <f t="shared" si="7"/>
        <v>0</v>
      </c>
      <c r="P111" s="6"/>
      <c r="Q111" s="96">
        <f>SUM(Q106:Q110)</f>
        <v>0</v>
      </c>
      <c r="R111" s="6"/>
      <c r="S111" s="96">
        <f t="shared" si="7"/>
        <v>0</v>
      </c>
      <c r="T111" s="6"/>
      <c r="U111" s="96">
        <f t="shared" si="7"/>
        <v>0</v>
      </c>
      <c r="W111" s="96">
        <f>SUM(W106:W110)</f>
        <v>0</v>
      </c>
    </row>
    <row r="112" spans="2:23" ht="13.5" customHeight="1" x14ac:dyDescent="0.2">
      <c r="F112" s="6"/>
      <c r="H112" s="6"/>
      <c r="J112" s="6"/>
      <c r="L112" s="6"/>
      <c r="N112" s="6"/>
      <c r="P112" s="6"/>
      <c r="R112" s="6"/>
      <c r="T112" s="6"/>
    </row>
    <row r="113" spans="2:23" s="27" customFormat="1" ht="13.5" customHeight="1" x14ac:dyDescent="0.2">
      <c r="B113" s="23" t="s">
        <v>69</v>
      </c>
      <c r="C113" s="23"/>
      <c r="D113" s="23"/>
      <c r="E113" s="23"/>
      <c r="F113" s="23"/>
      <c r="G113" s="23"/>
      <c r="H113" s="23"/>
      <c r="I113" s="23"/>
      <c r="J113" s="23"/>
      <c r="K113" s="23"/>
      <c r="L113" s="23"/>
      <c r="M113" s="23"/>
      <c r="N113" s="23"/>
      <c r="O113" s="23"/>
      <c r="P113" s="23"/>
      <c r="Q113" s="23"/>
      <c r="R113" s="23"/>
      <c r="S113" s="23"/>
      <c r="T113" s="23"/>
      <c r="U113" s="23"/>
      <c r="W113" s="23"/>
    </row>
    <row r="114" spans="2:23" ht="13.5" customHeight="1" x14ac:dyDescent="0.2">
      <c r="C114" s="12" t="s">
        <v>231</v>
      </c>
      <c r="F114" s="6"/>
      <c r="G114" s="6"/>
      <c r="H114" s="6"/>
      <c r="I114" s="6"/>
      <c r="J114" s="6"/>
      <c r="K114" s="6"/>
      <c r="L114" s="6"/>
      <c r="M114" s="6"/>
      <c r="N114" s="6"/>
      <c r="O114" s="6"/>
      <c r="P114" s="6"/>
      <c r="Q114" s="6"/>
      <c r="R114" s="6"/>
      <c r="S114" s="6"/>
      <c r="T114" s="6"/>
      <c r="U114" s="6"/>
      <c r="W114" s="6">
        <f>E114-SUM(G114:V114)</f>
        <v>0</v>
      </c>
    </row>
    <row r="115" spans="2:23" ht="13.5" customHeight="1" x14ac:dyDescent="0.2">
      <c r="F115" s="6"/>
      <c r="G115" s="6"/>
      <c r="H115" s="6"/>
      <c r="I115" s="6"/>
      <c r="J115" s="6"/>
      <c r="K115" s="6"/>
      <c r="L115" s="6"/>
      <c r="M115" s="6"/>
      <c r="N115" s="6"/>
      <c r="O115" s="6"/>
      <c r="P115" s="6"/>
      <c r="Q115" s="6"/>
      <c r="R115" s="6"/>
      <c r="S115" s="6"/>
      <c r="T115" s="6"/>
      <c r="U115" s="6"/>
      <c r="W115" s="6">
        <f>E115-SUM(G115:V115)</f>
        <v>0</v>
      </c>
    </row>
    <row r="116" spans="2:23" ht="13.5" customHeight="1" x14ac:dyDescent="0.2">
      <c r="F116" s="6"/>
      <c r="G116" s="6"/>
      <c r="H116" s="6"/>
      <c r="I116" s="6"/>
      <c r="J116" s="6"/>
      <c r="K116" s="6"/>
      <c r="L116" s="6"/>
      <c r="M116" s="6"/>
      <c r="N116" s="6"/>
      <c r="O116" s="6"/>
      <c r="P116" s="6"/>
      <c r="Q116" s="6"/>
      <c r="R116" s="6"/>
      <c r="S116" s="6"/>
      <c r="T116" s="6"/>
      <c r="U116" s="6"/>
      <c r="W116" s="6">
        <f>E116-SUM(G116:V116)</f>
        <v>0</v>
      </c>
    </row>
    <row r="117" spans="2:23" ht="13.5" customHeight="1" x14ac:dyDescent="0.2">
      <c r="F117" s="6"/>
      <c r="G117" s="6"/>
      <c r="H117" s="6"/>
      <c r="I117" s="6"/>
      <c r="J117" s="6"/>
      <c r="K117" s="6"/>
      <c r="L117" s="6"/>
      <c r="M117" s="6"/>
      <c r="N117" s="6"/>
      <c r="O117" s="6"/>
      <c r="P117" s="6"/>
      <c r="Q117" s="6"/>
      <c r="R117" s="6"/>
      <c r="S117" s="6"/>
      <c r="T117" s="6"/>
      <c r="U117" s="6"/>
      <c r="W117" s="6">
        <f>E117-SUM(G117:V117)</f>
        <v>0</v>
      </c>
    </row>
    <row r="118" spans="2:23" ht="13.5" customHeight="1" x14ac:dyDescent="0.2">
      <c r="F118" s="6"/>
      <c r="G118" s="6"/>
      <c r="H118" s="6"/>
      <c r="I118" s="6"/>
      <c r="J118" s="6"/>
      <c r="K118" s="6"/>
      <c r="L118" s="6"/>
      <c r="M118" s="6"/>
      <c r="N118" s="6"/>
      <c r="O118" s="6"/>
      <c r="P118" s="6"/>
      <c r="Q118" s="6"/>
      <c r="R118" s="6"/>
      <c r="S118" s="6"/>
      <c r="T118" s="6"/>
      <c r="U118" s="6"/>
      <c r="W118" s="6">
        <f>E118-SUM(G118:V118)</f>
        <v>0</v>
      </c>
    </row>
    <row r="119" spans="2:23" ht="13.5" customHeight="1" x14ac:dyDescent="0.2">
      <c r="B119" s="106"/>
      <c r="C119" s="106"/>
      <c r="D119" s="106"/>
      <c r="E119" s="5"/>
      <c r="F119" s="6"/>
      <c r="G119" s="5"/>
      <c r="H119" s="6"/>
      <c r="I119" s="5"/>
      <c r="J119" s="6"/>
      <c r="K119" s="5"/>
      <c r="L119" s="6"/>
      <c r="M119" s="5"/>
      <c r="N119" s="6"/>
      <c r="O119" s="5"/>
      <c r="P119" s="6"/>
      <c r="Q119" s="5"/>
      <c r="R119" s="6"/>
      <c r="S119" s="5"/>
      <c r="T119" s="6"/>
      <c r="U119" s="5"/>
      <c r="V119" s="14"/>
      <c r="W119" s="6"/>
    </row>
    <row r="120" spans="2:23" ht="13.5" customHeight="1" x14ac:dyDescent="0.2">
      <c r="C120" s="12" t="s">
        <v>58</v>
      </c>
      <c r="E120" s="96">
        <f>SUM(E114:E119)</f>
        <v>0</v>
      </c>
      <c r="F120" s="6"/>
      <c r="G120" s="96">
        <f>SUM(G114:G119)</f>
        <v>0</v>
      </c>
      <c r="H120" s="6"/>
      <c r="I120" s="96">
        <f>SUM(I114:I119)</f>
        <v>0</v>
      </c>
      <c r="J120" s="6"/>
      <c r="K120" s="96">
        <f>SUM(K114:K119)</f>
        <v>0</v>
      </c>
      <c r="L120" s="6"/>
      <c r="M120" s="96">
        <f>SUM(M114:M119)</f>
        <v>0</v>
      </c>
      <c r="N120" s="6"/>
      <c r="O120" s="96">
        <f>SUM(O114:O119)</f>
        <v>0</v>
      </c>
      <c r="P120" s="6"/>
      <c r="Q120" s="96">
        <f>SUM(Q114:Q119)</f>
        <v>0</v>
      </c>
      <c r="R120" s="6"/>
      <c r="S120" s="96">
        <f>SUM(S114:S119)</f>
        <v>0</v>
      </c>
      <c r="T120" s="6"/>
      <c r="U120" s="96">
        <f>SUM(U114:U119)</f>
        <v>0</v>
      </c>
      <c r="W120" s="96">
        <f>SUM(W114:W119)</f>
        <v>0</v>
      </c>
    </row>
    <row r="121" spans="2:23" ht="13.5" customHeight="1" x14ac:dyDescent="0.2">
      <c r="E121" s="6"/>
      <c r="F121" s="6"/>
      <c r="G121" s="6"/>
      <c r="H121" s="6"/>
      <c r="I121" s="6"/>
      <c r="J121" s="6"/>
      <c r="K121" s="6"/>
      <c r="L121" s="6"/>
      <c r="M121" s="6"/>
      <c r="N121" s="6"/>
      <c r="O121" s="6"/>
      <c r="P121" s="6"/>
      <c r="Q121" s="6"/>
      <c r="R121" s="6"/>
      <c r="S121" s="6"/>
      <c r="T121" s="6"/>
      <c r="U121" s="6"/>
      <c r="W121" s="6"/>
    </row>
    <row r="122" spans="2:23" ht="13.5" customHeight="1" x14ac:dyDescent="0.2">
      <c r="B122" s="12" t="s">
        <v>253</v>
      </c>
      <c r="F122" s="6"/>
      <c r="H122" s="6"/>
      <c r="J122" s="6"/>
      <c r="L122" s="6"/>
      <c r="N122" s="6"/>
      <c r="P122" s="6"/>
      <c r="R122" s="6"/>
      <c r="T122" s="6"/>
      <c r="U122" s="22"/>
    </row>
    <row r="123" spans="2:23" s="6" customFormat="1" ht="13.5" customHeight="1" x14ac:dyDescent="0.2">
      <c r="Q123" s="22"/>
      <c r="R123" s="22"/>
      <c r="S123" s="22"/>
      <c r="U123" s="22"/>
      <c r="W123" s="6">
        <f>E123-SUM(G123:V123)</f>
        <v>0</v>
      </c>
    </row>
    <row r="124" spans="2:23" s="6" customFormat="1" ht="13.5" customHeight="1" x14ac:dyDescent="0.2">
      <c r="U124" s="22"/>
      <c r="W124" s="6">
        <f>E124-SUM(G124:V124)</f>
        <v>0</v>
      </c>
    </row>
    <row r="125" spans="2:23" s="6" customFormat="1" ht="13.5" customHeight="1" x14ac:dyDescent="0.2">
      <c r="U125" s="22"/>
      <c r="W125" s="6">
        <f>E125-SUM(G125:V125)</f>
        <v>0</v>
      </c>
    </row>
    <row r="126" spans="2:23" s="6" customFormat="1" ht="13.5" customHeight="1" x14ac:dyDescent="0.2">
      <c r="U126" s="22"/>
      <c r="W126" s="6">
        <f>E126-SUM(G126:V126)</f>
        <v>0</v>
      </c>
    </row>
    <row r="127" spans="2:23" s="6" customFormat="1" ht="13.5" customHeight="1" x14ac:dyDescent="0.2">
      <c r="U127" s="22"/>
      <c r="W127" s="6">
        <f>E127-SUM(G127:V127)</f>
        <v>0</v>
      </c>
    </row>
    <row r="128" spans="2:23" s="6" customFormat="1" ht="13.5" customHeight="1" x14ac:dyDescent="0.2">
      <c r="U128" s="22"/>
    </row>
    <row r="129" spans="2:23" ht="13.5" customHeight="1" x14ac:dyDescent="0.2">
      <c r="C129" s="12" t="s">
        <v>58</v>
      </c>
      <c r="E129" s="96">
        <f>SUM(E123:E128)</f>
        <v>0</v>
      </c>
      <c r="F129" s="6"/>
      <c r="G129" s="96">
        <f>SUM(G123:G128)</f>
        <v>0</v>
      </c>
      <c r="H129" s="6"/>
      <c r="I129" s="96">
        <f>SUM(I123:I128)</f>
        <v>0</v>
      </c>
      <c r="J129" s="6"/>
      <c r="K129" s="96">
        <f>SUM(K123:K128)</f>
        <v>0</v>
      </c>
      <c r="L129" s="6"/>
      <c r="M129" s="96">
        <f>SUM(M123:M128)</f>
        <v>0</v>
      </c>
      <c r="N129" s="6"/>
      <c r="O129" s="96">
        <f>SUM(O123:O128)</f>
        <v>0</v>
      </c>
      <c r="P129" s="6"/>
      <c r="Q129" s="96">
        <f>SUM(Q123:Q128)</f>
        <v>0</v>
      </c>
      <c r="R129" s="6"/>
      <c r="S129" s="96">
        <f>SUM(S123:S128)</f>
        <v>0</v>
      </c>
      <c r="T129" s="6"/>
      <c r="U129" s="96">
        <f>SUM(U123:U128)</f>
        <v>0</v>
      </c>
      <c r="W129" s="96">
        <f>SUM(W123:W128)</f>
        <v>0</v>
      </c>
    </row>
    <row r="130" spans="2:23" ht="13.5" customHeight="1" x14ac:dyDescent="0.2">
      <c r="B130" s="106"/>
      <c r="C130" s="106"/>
      <c r="D130" s="106"/>
      <c r="E130" s="5"/>
      <c r="F130" s="6"/>
      <c r="G130" s="14"/>
      <c r="H130" s="6"/>
      <c r="I130" s="14"/>
      <c r="J130" s="6"/>
      <c r="K130" s="14"/>
      <c r="L130" s="6"/>
      <c r="M130" s="14"/>
      <c r="N130" s="6"/>
      <c r="O130" s="14"/>
      <c r="P130" s="6"/>
      <c r="Q130" s="14"/>
      <c r="R130" s="6"/>
      <c r="S130" s="14"/>
      <c r="T130" s="6"/>
      <c r="U130" s="22"/>
      <c r="V130" s="14"/>
      <c r="W130" s="5"/>
    </row>
    <row r="131" spans="2:23" ht="13.5" customHeight="1" x14ac:dyDescent="0.2">
      <c r="B131" s="12" t="s">
        <v>63</v>
      </c>
      <c r="F131" s="6"/>
      <c r="H131" s="6"/>
      <c r="J131" s="6"/>
      <c r="L131" s="6"/>
      <c r="N131" s="6"/>
      <c r="P131" s="6"/>
      <c r="R131" s="6"/>
      <c r="T131" s="6"/>
      <c r="U131" s="22"/>
    </row>
    <row r="132" spans="2:23" ht="13.5" customHeight="1" x14ac:dyDescent="0.2">
      <c r="F132" s="6"/>
      <c r="G132" s="6"/>
      <c r="H132" s="6"/>
      <c r="I132" s="6"/>
      <c r="J132" s="6"/>
      <c r="K132" s="6"/>
      <c r="L132" s="6"/>
      <c r="M132" s="6"/>
      <c r="N132" s="6"/>
      <c r="O132" s="6"/>
      <c r="P132" s="6"/>
      <c r="Q132" s="6"/>
      <c r="R132" s="6"/>
      <c r="S132" s="6"/>
      <c r="T132" s="6"/>
      <c r="U132" s="6"/>
      <c r="W132" s="6">
        <f>E132-SUM(G132:V132)</f>
        <v>0</v>
      </c>
    </row>
    <row r="133" spans="2:23" ht="13.5" customHeight="1" x14ac:dyDescent="0.2">
      <c r="F133" s="6"/>
      <c r="G133" s="6"/>
      <c r="H133" s="6"/>
      <c r="I133" s="6"/>
      <c r="J133" s="6"/>
      <c r="K133" s="6"/>
      <c r="L133" s="6"/>
      <c r="M133" s="6"/>
      <c r="N133" s="6"/>
      <c r="O133" s="6"/>
      <c r="P133" s="6"/>
      <c r="Q133" s="6"/>
      <c r="R133" s="6"/>
      <c r="S133" s="6"/>
      <c r="T133" s="6"/>
      <c r="U133" s="6"/>
      <c r="W133" s="6">
        <f>E133-SUM(G133:V133)</f>
        <v>0</v>
      </c>
    </row>
    <row r="134" spans="2:23" ht="13.5" customHeight="1" x14ac:dyDescent="0.2">
      <c r="F134" s="6"/>
      <c r="G134" s="6"/>
      <c r="H134" s="6"/>
      <c r="I134" s="6"/>
      <c r="J134" s="6"/>
      <c r="K134" s="6"/>
      <c r="L134" s="6"/>
      <c r="M134" s="6"/>
      <c r="N134" s="6"/>
      <c r="O134" s="6"/>
      <c r="P134" s="6"/>
      <c r="Q134" s="6"/>
      <c r="R134" s="6"/>
      <c r="S134" s="6"/>
      <c r="T134" s="6"/>
      <c r="U134" s="6"/>
      <c r="W134" s="6">
        <f>E134-SUM(G134:V134)</f>
        <v>0</v>
      </c>
    </row>
    <row r="135" spans="2:23" ht="13.5" customHeight="1" x14ac:dyDescent="0.2">
      <c r="F135" s="6"/>
      <c r="G135" s="6"/>
      <c r="H135" s="6"/>
      <c r="I135" s="6"/>
      <c r="J135" s="6"/>
      <c r="K135" s="6"/>
      <c r="L135" s="6"/>
      <c r="M135" s="6"/>
      <c r="N135" s="6"/>
      <c r="O135" s="6"/>
      <c r="P135" s="6"/>
      <c r="Q135" s="6"/>
      <c r="R135" s="6"/>
      <c r="S135" s="6"/>
      <c r="T135" s="6"/>
      <c r="U135" s="6"/>
      <c r="W135" s="6">
        <f>E135-SUM(G135:V135)</f>
        <v>0</v>
      </c>
    </row>
    <row r="136" spans="2:23" ht="13.5" customHeight="1" x14ac:dyDescent="0.2">
      <c r="B136" s="106"/>
      <c r="C136" s="106"/>
      <c r="D136" s="106"/>
      <c r="E136" s="5"/>
      <c r="F136" s="6"/>
      <c r="G136" s="5"/>
      <c r="H136" s="6"/>
      <c r="I136" s="5"/>
      <c r="J136" s="6"/>
      <c r="K136" s="5"/>
      <c r="L136" s="6"/>
      <c r="M136" s="5"/>
      <c r="N136" s="6"/>
      <c r="O136" s="5"/>
      <c r="P136" s="6"/>
      <c r="Q136" s="5"/>
      <c r="R136" s="6"/>
      <c r="S136" s="5"/>
      <c r="T136" s="6"/>
      <c r="U136" s="5"/>
      <c r="V136" s="14"/>
      <c r="W136" s="6"/>
    </row>
    <row r="137" spans="2:23" ht="13.5" customHeight="1" x14ac:dyDescent="0.2">
      <c r="C137" s="12" t="s">
        <v>58</v>
      </c>
      <c r="E137" s="96">
        <f>SUM(E132:E136)</f>
        <v>0</v>
      </c>
      <c r="F137" s="6"/>
      <c r="G137" s="96">
        <f>SUM(G132:G136)</f>
        <v>0</v>
      </c>
      <c r="H137" s="6"/>
      <c r="I137" s="96">
        <f>SUM(I132:I136)</f>
        <v>0</v>
      </c>
      <c r="J137" s="6"/>
      <c r="K137" s="96">
        <f>SUM(K132:K136)</f>
        <v>0</v>
      </c>
      <c r="L137" s="6"/>
      <c r="M137" s="96">
        <f>SUM(M132:M136)</f>
        <v>0</v>
      </c>
      <c r="N137" s="6"/>
      <c r="O137" s="96">
        <f>SUM(O132:O136)</f>
        <v>0</v>
      </c>
      <c r="P137" s="6"/>
      <c r="Q137" s="96">
        <f>SUM(Q132:Q136)</f>
        <v>0</v>
      </c>
      <c r="R137" s="6"/>
      <c r="S137" s="96">
        <f>SUM(S132:S136)</f>
        <v>0</v>
      </c>
      <c r="T137" s="6"/>
      <c r="U137" s="96">
        <f>SUM(U132:U136)</f>
        <v>0</v>
      </c>
      <c r="W137" s="96">
        <f>SUM(W132:W136)</f>
        <v>0</v>
      </c>
    </row>
    <row r="138" spans="2:23" ht="13.5" customHeight="1" x14ac:dyDescent="0.2">
      <c r="B138" s="106"/>
      <c r="C138" s="106"/>
      <c r="D138" s="106"/>
      <c r="E138" s="5"/>
      <c r="F138" s="6"/>
      <c r="G138" s="5"/>
      <c r="H138" s="6"/>
      <c r="I138" s="5"/>
      <c r="J138" s="6"/>
      <c r="K138" s="5"/>
      <c r="L138" s="6"/>
      <c r="M138" s="5"/>
      <c r="N138" s="6"/>
      <c r="O138" s="5"/>
      <c r="P138" s="6"/>
      <c r="Q138" s="5"/>
      <c r="R138" s="6"/>
      <c r="S138" s="5"/>
      <c r="T138" s="6"/>
      <c r="U138" s="5"/>
      <c r="V138" s="14"/>
      <c r="W138" s="5"/>
    </row>
    <row r="139" spans="2:23" s="27" customFormat="1" ht="13.5" customHeight="1" x14ac:dyDescent="0.2">
      <c r="B139" s="23" t="s">
        <v>195</v>
      </c>
      <c r="C139" s="23"/>
      <c r="D139" s="23"/>
      <c r="E139" s="23"/>
      <c r="F139" s="23"/>
      <c r="G139" s="23"/>
      <c r="H139" s="23"/>
      <c r="I139" s="23"/>
      <c r="J139" s="23"/>
      <c r="K139" s="23"/>
      <c r="L139" s="23"/>
      <c r="M139" s="23"/>
      <c r="N139" s="23"/>
      <c r="O139" s="23"/>
      <c r="P139" s="23"/>
      <c r="Q139" s="23"/>
      <c r="R139" s="23"/>
      <c r="S139" s="23"/>
      <c r="T139" s="23"/>
      <c r="U139" s="23"/>
      <c r="W139" s="23"/>
    </row>
    <row r="140" spans="2:23" ht="13.5" customHeight="1" x14ac:dyDescent="0.2">
      <c r="F140" s="6"/>
      <c r="G140" s="6"/>
      <c r="H140" s="6"/>
      <c r="I140" s="6"/>
      <c r="J140" s="6"/>
      <c r="K140" s="6"/>
      <c r="L140" s="6"/>
      <c r="M140" s="6"/>
      <c r="N140" s="6"/>
      <c r="O140" s="6"/>
      <c r="P140" s="6"/>
      <c r="Q140" s="6"/>
      <c r="R140" s="6"/>
      <c r="S140" s="6"/>
      <c r="T140" s="6"/>
      <c r="U140" s="6"/>
      <c r="W140" s="6">
        <f>E140-SUM(G140:V140)</f>
        <v>0</v>
      </c>
    </row>
    <row r="141" spans="2:23" ht="13.5" customHeight="1" x14ac:dyDescent="0.2">
      <c r="F141" s="6"/>
      <c r="G141" s="6"/>
      <c r="H141" s="6"/>
      <c r="I141" s="6"/>
      <c r="J141" s="6"/>
      <c r="K141" s="6"/>
      <c r="L141" s="6"/>
      <c r="M141" s="6"/>
      <c r="N141" s="6"/>
      <c r="O141" s="6"/>
      <c r="P141" s="6"/>
      <c r="Q141" s="6"/>
      <c r="R141" s="6"/>
      <c r="S141" s="6"/>
      <c r="T141" s="6"/>
      <c r="U141" s="6"/>
      <c r="W141" s="6">
        <f>E141-SUM(G141:V141)</f>
        <v>0</v>
      </c>
    </row>
    <row r="142" spans="2:23" ht="13.5" customHeight="1" x14ac:dyDescent="0.2">
      <c r="F142" s="6"/>
      <c r="G142" s="6"/>
      <c r="H142" s="6"/>
      <c r="I142" s="6"/>
      <c r="J142" s="6"/>
      <c r="K142" s="6"/>
      <c r="L142" s="6"/>
      <c r="M142" s="6"/>
      <c r="N142" s="6"/>
      <c r="O142" s="6"/>
      <c r="P142" s="6"/>
      <c r="Q142" s="6"/>
      <c r="R142" s="6"/>
      <c r="S142" s="6"/>
      <c r="T142" s="6"/>
      <c r="U142" s="6"/>
      <c r="W142" s="6">
        <f>E142-SUM(G142:V142)</f>
        <v>0</v>
      </c>
    </row>
    <row r="143" spans="2:23" ht="13.5" customHeight="1" x14ac:dyDescent="0.2">
      <c r="F143" s="6"/>
      <c r="G143" s="6"/>
      <c r="H143" s="6"/>
      <c r="I143" s="6"/>
      <c r="J143" s="6"/>
      <c r="K143" s="6"/>
      <c r="L143" s="6"/>
      <c r="M143" s="6"/>
      <c r="N143" s="6"/>
      <c r="O143" s="6"/>
      <c r="P143" s="6"/>
      <c r="Q143" s="6"/>
      <c r="R143" s="6"/>
      <c r="S143" s="6"/>
      <c r="T143" s="6"/>
      <c r="U143" s="6"/>
      <c r="W143" s="6">
        <f>E143-SUM(G143:V143)</f>
        <v>0</v>
      </c>
    </row>
    <row r="144" spans="2:23" ht="13.5" customHeight="1" x14ac:dyDescent="0.2">
      <c r="B144" s="106"/>
      <c r="C144" s="106"/>
      <c r="D144" s="106"/>
      <c r="E144" s="5"/>
      <c r="F144" s="6"/>
      <c r="G144" s="5"/>
      <c r="H144" s="6"/>
      <c r="I144" s="5"/>
      <c r="J144" s="6"/>
      <c r="K144" s="5"/>
      <c r="L144" s="6"/>
      <c r="M144" s="5"/>
      <c r="N144" s="6"/>
      <c r="O144" s="5"/>
      <c r="P144" s="6"/>
      <c r="Q144" s="5"/>
      <c r="R144" s="6"/>
      <c r="S144" s="5"/>
      <c r="T144" s="6"/>
      <c r="U144" s="5"/>
      <c r="V144" s="14"/>
      <c r="W144" s="6"/>
    </row>
    <row r="145" spans="2:23" ht="13.5" customHeight="1" x14ac:dyDescent="0.2">
      <c r="C145" s="12" t="s">
        <v>58</v>
      </c>
      <c r="E145" s="96">
        <f>SUM(E140:E144)</f>
        <v>0</v>
      </c>
      <c r="F145" s="6"/>
      <c r="G145" s="96">
        <f>SUM(G140:G144)</f>
        <v>0</v>
      </c>
      <c r="H145" s="6"/>
      <c r="I145" s="96">
        <f>SUM(I140:I144)</f>
        <v>0</v>
      </c>
      <c r="J145" s="6"/>
      <c r="K145" s="96">
        <f>SUM(K140:K144)</f>
        <v>0</v>
      </c>
      <c r="L145" s="6"/>
      <c r="M145" s="96">
        <f>SUM(M140:M144)</f>
        <v>0</v>
      </c>
      <c r="N145" s="6"/>
      <c r="O145" s="96">
        <f>SUM(O140:O144)</f>
        <v>0</v>
      </c>
      <c r="P145" s="6"/>
      <c r="Q145" s="96">
        <f>SUM(Q140:Q144)</f>
        <v>0</v>
      </c>
      <c r="R145" s="6"/>
      <c r="S145" s="96">
        <f>SUM(S140:S144)</f>
        <v>0</v>
      </c>
      <c r="T145" s="6"/>
      <c r="U145" s="96">
        <f>SUM(U140:U144)</f>
        <v>0</v>
      </c>
      <c r="W145" s="96">
        <f>SUM(W140:W144)</f>
        <v>0</v>
      </c>
    </row>
    <row r="146" spans="2:23" ht="13.5" customHeight="1" x14ac:dyDescent="0.2">
      <c r="B146" s="106"/>
      <c r="C146" s="106"/>
      <c r="D146" s="106"/>
      <c r="E146" s="5"/>
      <c r="F146" s="6"/>
      <c r="G146" s="5"/>
      <c r="H146" s="6"/>
      <c r="I146" s="5"/>
      <c r="J146" s="6"/>
      <c r="K146" s="5"/>
      <c r="L146" s="6"/>
      <c r="M146" s="5"/>
      <c r="N146" s="6"/>
      <c r="O146" s="5"/>
      <c r="P146" s="6"/>
      <c r="Q146" s="5"/>
      <c r="R146" s="6"/>
      <c r="S146" s="5"/>
      <c r="T146" s="6"/>
      <c r="U146" s="5"/>
      <c r="V146" s="14"/>
      <c r="W146" s="5"/>
    </row>
    <row r="147" spans="2:23" s="27" customFormat="1" ht="13.5" customHeight="1" x14ac:dyDescent="0.2">
      <c r="B147" s="23" t="s">
        <v>70</v>
      </c>
      <c r="C147" s="23"/>
      <c r="D147" s="23"/>
      <c r="E147" s="23"/>
      <c r="F147" s="23"/>
      <c r="G147" s="23"/>
      <c r="H147" s="23"/>
      <c r="I147" s="23"/>
      <c r="J147" s="23"/>
      <c r="K147" s="23"/>
      <c r="L147" s="23"/>
      <c r="M147" s="23"/>
      <c r="N147" s="23"/>
      <c r="O147" s="23"/>
      <c r="P147" s="23"/>
      <c r="Q147" s="23"/>
      <c r="R147" s="23"/>
      <c r="S147" s="23"/>
      <c r="T147" s="23"/>
      <c r="U147" s="23"/>
      <c r="W147" s="23"/>
    </row>
    <row r="148" spans="2:23" ht="13.5" customHeight="1" x14ac:dyDescent="0.2">
      <c r="F148" s="6"/>
      <c r="G148" s="6"/>
      <c r="H148" s="6"/>
      <c r="I148" s="6"/>
      <c r="J148" s="6"/>
      <c r="K148" s="6"/>
      <c r="L148" s="6"/>
      <c r="M148" s="6"/>
      <c r="N148" s="6"/>
      <c r="O148" s="6"/>
      <c r="P148" s="6"/>
      <c r="Q148" s="6"/>
      <c r="R148" s="6"/>
      <c r="S148" s="6"/>
      <c r="T148" s="6"/>
      <c r="U148" s="6"/>
      <c r="W148" s="6">
        <f>E148-SUM(G148:V148)</f>
        <v>0</v>
      </c>
    </row>
    <row r="149" spans="2:23" ht="13.5" customHeight="1" x14ac:dyDescent="0.2">
      <c r="F149" s="6"/>
      <c r="G149" s="6"/>
      <c r="H149" s="6"/>
      <c r="I149" s="6"/>
      <c r="J149" s="6"/>
      <c r="K149" s="6"/>
      <c r="L149" s="6"/>
      <c r="M149" s="6"/>
      <c r="N149" s="6"/>
      <c r="O149" s="6"/>
      <c r="P149" s="6"/>
      <c r="Q149" s="6"/>
      <c r="R149" s="6"/>
      <c r="S149" s="6"/>
      <c r="T149" s="6"/>
      <c r="U149" s="6"/>
      <c r="W149" s="6">
        <f>E149-SUM(G149:V149)</f>
        <v>0</v>
      </c>
    </row>
    <row r="150" spans="2:23" ht="13.5" customHeight="1" x14ac:dyDescent="0.2">
      <c r="F150" s="6"/>
      <c r="G150" s="6"/>
      <c r="H150" s="6"/>
      <c r="I150" s="6"/>
      <c r="J150" s="6"/>
      <c r="K150" s="6"/>
      <c r="L150" s="6"/>
      <c r="M150" s="6"/>
      <c r="N150" s="6"/>
      <c r="O150" s="6"/>
      <c r="P150" s="6"/>
      <c r="Q150" s="6"/>
      <c r="R150" s="6"/>
      <c r="S150" s="6"/>
      <c r="T150" s="6"/>
      <c r="U150" s="6"/>
      <c r="W150" s="6">
        <f>E150-SUM(G150:V150)</f>
        <v>0</v>
      </c>
    </row>
    <row r="151" spans="2:23" ht="13.5" customHeight="1" x14ac:dyDescent="0.2">
      <c r="F151" s="6"/>
      <c r="G151" s="6"/>
      <c r="H151" s="6"/>
      <c r="I151" s="6"/>
      <c r="J151" s="6"/>
      <c r="K151" s="6"/>
      <c r="L151" s="6"/>
      <c r="M151" s="6"/>
      <c r="N151" s="6"/>
      <c r="O151" s="6"/>
      <c r="P151" s="6"/>
      <c r="Q151" s="6"/>
      <c r="R151" s="6"/>
      <c r="S151" s="6"/>
      <c r="T151" s="6"/>
      <c r="U151" s="6"/>
      <c r="W151" s="6">
        <f>E151-SUM(G151:V151)</f>
        <v>0</v>
      </c>
    </row>
    <row r="152" spans="2:23" ht="13.5" customHeight="1" x14ac:dyDescent="0.2">
      <c r="B152" s="106"/>
      <c r="C152" s="106"/>
      <c r="D152" s="106"/>
      <c r="E152" s="5"/>
      <c r="F152" s="6"/>
      <c r="G152" s="5"/>
      <c r="H152" s="6"/>
      <c r="I152" s="5"/>
      <c r="J152" s="6"/>
      <c r="K152" s="5"/>
      <c r="L152" s="6"/>
      <c r="M152" s="5"/>
      <c r="N152" s="6"/>
      <c r="O152" s="5"/>
      <c r="P152" s="6"/>
      <c r="Q152" s="5"/>
      <c r="R152" s="6"/>
      <c r="S152" s="5"/>
      <c r="T152" s="6"/>
      <c r="U152" s="5"/>
      <c r="V152" s="14"/>
      <c r="W152" s="6"/>
    </row>
    <row r="153" spans="2:23" ht="13.5" customHeight="1" x14ac:dyDescent="0.2">
      <c r="C153" s="12" t="s">
        <v>58</v>
      </c>
      <c r="E153" s="96">
        <f>SUM(E148:E152)</f>
        <v>0</v>
      </c>
      <c r="F153" s="6"/>
      <c r="G153" s="96">
        <f>SUM(G148:G152)</f>
        <v>0</v>
      </c>
      <c r="H153" s="6"/>
      <c r="I153" s="96">
        <f>SUM(I148:I152)</f>
        <v>0</v>
      </c>
      <c r="J153" s="6"/>
      <c r="K153" s="96">
        <f>SUM(K148:K152)</f>
        <v>0</v>
      </c>
      <c r="L153" s="6"/>
      <c r="M153" s="96">
        <f>SUM(M148:M152)</f>
        <v>0</v>
      </c>
      <c r="N153" s="6"/>
      <c r="O153" s="96">
        <f>SUM(O148:O152)</f>
        <v>0</v>
      </c>
      <c r="P153" s="6"/>
      <c r="Q153" s="96">
        <f>SUM(Q148:Q152)</f>
        <v>0</v>
      </c>
      <c r="R153" s="6"/>
      <c r="S153" s="96">
        <f>SUM(S148:S152)</f>
        <v>0</v>
      </c>
      <c r="T153" s="6"/>
      <c r="U153" s="96">
        <f>SUM(U148:U152)</f>
        <v>0</v>
      </c>
      <c r="W153" s="96">
        <f>SUM(W148:W152)</f>
        <v>0</v>
      </c>
    </row>
    <row r="154" spans="2:23" ht="13.5" customHeight="1" x14ac:dyDescent="0.2">
      <c r="B154" s="106"/>
      <c r="C154" s="106"/>
      <c r="D154" s="106"/>
      <c r="E154" s="5"/>
      <c r="F154" s="6"/>
      <c r="G154" s="5"/>
      <c r="H154" s="6"/>
      <c r="I154" s="5"/>
      <c r="J154" s="6"/>
      <c r="K154" s="5"/>
      <c r="L154" s="6"/>
      <c r="M154" s="5"/>
      <c r="N154" s="6"/>
      <c r="O154" s="5"/>
      <c r="P154" s="6"/>
      <c r="Q154" s="5"/>
      <c r="R154" s="6"/>
      <c r="S154" s="5"/>
      <c r="T154" s="6"/>
      <c r="U154" s="5"/>
      <c r="V154" s="14"/>
      <c r="W154" s="5"/>
    </row>
    <row r="155" spans="2:23" s="27" customFormat="1" ht="13.5" customHeight="1" x14ac:dyDescent="0.2">
      <c r="B155" s="23" t="s">
        <v>181</v>
      </c>
      <c r="C155" s="23"/>
      <c r="D155" s="23"/>
      <c r="E155" s="23"/>
      <c r="F155" s="23"/>
      <c r="G155" s="23"/>
      <c r="H155" s="23"/>
      <c r="I155" s="23"/>
      <c r="J155" s="23"/>
      <c r="K155" s="23"/>
      <c r="L155" s="23"/>
      <c r="M155" s="23"/>
      <c r="N155" s="23"/>
      <c r="O155" s="23"/>
      <c r="P155" s="23"/>
      <c r="Q155" s="23"/>
      <c r="R155" s="23"/>
      <c r="S155" s="23"/>
      <c r="T155" s="23"/>
      <c r="U155" s="23"/>
      <c r="W155" s="23"/>
    </row>
    <row r="156" spans="2:23" ht="13.5" customHeight="1" x14ac:dyDescent="0.2">
      <c r="F156" s="6"/>
      <c r="G156" s="6"/>
      <c r="H156" s="6"/>
      <c r="I156" s="6"/>
      <c r="J156" s="6"/>
      <c r="K156" s="6"/>
      <c r="L156" s="6"/>
      <c r="M156" s="6"/>
      <c r="N156" s="6"/>
      <c r="O156" s="6"/>
      <c r="P156" s="6"/>
      <c r="Q156" s="6"/>
      <c r="R156" s="6"/>
      <c r="S156" s="6"/>
      <c r="T156" s="6"/>
      <c r="U156" s="6"/>
      <c r="W156" s="6">
        <f>E156-SUM(G156:V156)</f>
        <v>0</v>
      </c>
    </row>
    <row r="157" spans="2:23" ht="13.5" customHeight="1" x14ac:dyDescent="0.2">
      <c r="F157" s="6"/>
      <c r="G157" s="6"/>
      <c r="H157" s="6"/>
      <c r="I157" s="6"/>
      <c r="J157" s="6"/>
      <c r="K157" s="6"/>
      <c r="L157" s="6"/>
      <c r="M157" s="6"/>
      <c r="N157" s="6"/>
      <c r="O157" s="6"/>
      <c r="P157" s="6"/>
      <c r="Q157" s="6"/>
      <c r="R157" s="6"/>
      <c r="S157" s="6"/>
      <c r="T157" s="6"/>
      <c r="U157" s="6"/>
      <c r="W157" s="6">
        <f>E157-SUM(G157:V157)</f>
        <v>0</v>
      </c>
    </row>
    <row r="158" spans="2:23" ht="13.5" customHeight="1" x14ac:dyDescent="0.2">
      <c r="F158" s="6"/>
      <c r="G158" s="6"/>
      <c r="H158" s="6"/>
      <c r="I158" s="6"/>
      <c r="J158" s="6"/>
      <c r="K158" s="6"/>
      <c r="L158" s="6"/>
      <c r="M158" s="6"/>
      <c r="N158" s="6"/>
      <c r="O158" s="6"/>
      <c r="P158" s="6"/>
      <c r="Q158" s="6"/>
      <c r="R158" s="6"/>
      <c r="S158" s="6"/>
      <c r="T158" s="6"/>
      <c r="U158" s="6"/>
      <c r="W158" s="6">
        <f>E158-SUM(G158:V158)</f>
        <v>0</v>
      </c>
    </row>
    <row r="159" spans="2:23" ht="13.5" customHeight="1" x14ac:dyDescent="0.2">
      <c r="F159" s="6"/>
      <c r="G159" s="6"/>
      <c r="H159" s="6"/>
      <c r="I159" s="6"/>
      <c r="J159" s="6"/>
      <c r="K159" s="6"/>
      <c r="L159" s="6"/>
      <c r="M159" s="6"/>
      <c r="N159" s="6"/>
      <c r="O159" s="6"/>
      <c r="P159" s="6"/>
      <c r="Q159" s="6"/>
      <c r="R159" s="6"/>
      <c r="S159" s="6"/>
      <c r="T159" s="6"/>
      <c r="U159" s="6"/>
      <c r="W159" s="6">
        <f>E159-SUM(G159:V159)</f>
        <v>0</v>
      </c>
    </row>
    <row r="160" spans="2:23" ht="13.5" customHeight="1" x14ac:dyDescent="0.2">
      <c r="B160" s="106"/>
      <c r="C160" s="106"/>
      <c r="D160" s="106"/>
      <c r="E160" s="5"/>
      <c r="F160" s="6"/>
      <c r="G160" s="5"/>
      <c r="H160" s="6"/>
      <c r="I160" s="5"/>
      <c r="J160" s="6"/>
      <c r="K160" s="5"/>
      <c r="L160" s="6"/>
      <c r="M160" s="5"/>
      <c r="N160" s="6"/>
      <c r="O160" s="5"/>
      <c r="P160" s="6"/>
      <c r="Q160" s="5"/>
      <c r="R160" s="6"/>
      <c r="S160" s="5"/>
      <c r="T160" s="6"/>
      <c r="U160" s="5"/>
      <c r="V160" s="14"/>
      <c r="W160" s="6"/>
    </row>
    <row r="161" spans="2:23" ht="13.5" customHeight="1" x14ac:dyDescent="0.2">
      <c r="C161" s="12" t="s">
        <v>58</v>
      </c>
      <c r="E161" s="96">
        <f>SUM(E156:E160)</f>
        <v>0</v>
      </c>
      <c r="F161" s="6"/>
      <c r="G161" s="96">
        <f>SUM(G156:G160)</f>
        <v>0</v>
      </c>
      <c r="H161" s="6"/>
      <c r="I161" s="96">
        <f>SUM(I156:I160)</f>
        <v>0</v>
      </c>
      <c r="J161" s="6"/>
      <c r="K161" s="96">
        <f>SUM(K156:K160)</f>
        <v>0</v>
      </c>
      <c r="L161" s="6"/>
      <c r="M161" s="96">
        <f>SUM(M156:M160)</f>
        <v>0</v>
      </c>
      <c r="N161" s="6"/>
      <c r="O161" s="96">
        <f>SUM(O156:O160)</f>
        <v>0</v>
      </c>
      <c r="P161" s="6"/>
      <c r="Q161" s="96">
        <f>SUM(Q156:Q160)</f>
        <v>0</v>
      </c>
      <c r="R161" s="6"/>
      <c r="S161" s="96">
        <f>SUM(S156:S160)</f>
        <v>0</v>
      </c>
      <c r="T161" s="6"/>
      <c r="U161" s="96">
        <f>SUM(U156:U160)</f>
        <v>0</v>
      </c>
      <c r="W161" s="96">
        <f>SUM(W156:W160)</f>
        <v>0</v>
      </c>
    </row>
    <row r="162" spans="2:23" ht="13.5" customHeight="1" x14ac:dyDescent="0.2">
      <c r="B162" s="106"/>
      <c r="C162" s="106"/>
      <c r="D162" s="106"/>
      <c r="E162" s="5"/>
      <c r="F162" s="6"/>
      <c r="G162" s="5"/>
      <c r="H162" s="6"/>
      <c r="I162" s="5"/>
      <c r="J162" s="6"/>
      <c r="K162" s="5"/>
      <c r="L162" s="6"/>
      <c r="M162" s="5"/>
      <c r="N162" s="6"/>
      <c r="O162" s="5"/>
      <c r="P162" s="6"/>
      <c r="Q162" s="5"/>
      <c r="R162" s="6"/>
      <c r="S162" s="5"/>
      <c r="T162" s="6"/>
      <c r="U162" s="5"/>
      <c r="V162" s="14"/>
      <c r="W162" s="5"/>
    </row>
    <row r="163" spans="2:23" ht="13.5" customHeight="1" x14ac:dyDescent="0.2">
      <c r="B163" s="23" t="s">
        <v>252</v>
      </c>
      <c r="C163" s="23"/>
      <c r="D163" s="23"/>
      <c r="E163" s="23"/>
      <c r="F163" s="23"/>
      <c r="G163" s="23"/>
      <c r="H163" s="23"/>
      <c r="I163" s="23"/>
      <c r="J163" s="23"/>
      <c r="K163" s="23"/>
      <c r="L163" s="23"/>
      <c r="M163" s="23"/>
      <c r="N163" s="23"/>
      <c r="O163" s="23"/>
      <c r="P163" s="23"/>
      <c r="Q163" s="23"/>
      <c r="R163" s="23"/>
      <c r="S163" s="23"/>
      <c r="T163" s="23"/>
      <c r="U163" s="23"/>
      <c r="V163" s="27"/>
      <c r="W163" s="23"/>
    </row>
    <row r="164" spans="2:23" ht="13.5" customHeight="1" x14ac:dyDescent="0.2">
      <c r="F164" s="6"/>
      <c r="G164" s="6"/>
      <c r="H164" s="6"/>
      <c r="I164" s="6"/>
      <c r="J164" s="6"/>
      <c r="K164" s="6"/>
      <c r="L164" s="6"/>
      <c r="M164" s="6"/>
      <c r="N164" s="6"/>
      <c r="O164" s="6"/>
      <c r="P164" s="6"/>
      <c r="Q164" s="6"/>
      <c r="R164" s="6"/>
      <c r="S164" s="6"/>
      <c r="T164" s="6"/>
      <c r="U164" s="6"/>
      <c r="W164" s="6">
        <f>E164-SUM(G164:V164)</f>
        <v>0</v>
      </c>
    </row>
    <row r="165" spans="2:23" ht="13.5" customHeight="1" x14ac:dyDescent="0.2">
      <c r="F165" s="6"/>
      <c r="G165" s="6"/>
      <c r="H165" s="6"/>
      <c r="I165" s="6"/>
      <c r="J165" s="6"/>
      <c r="K165" s="6"/>
      <c r="L165" s="6"/>
      <c r="M165" s="6"/>
      <c r="N165" s="6"/>
      <c r="O165" s="6"/>
      <c r="P165" s="6"/>
      <c r="Q165" s="6"/>
      <c r="R165" s="6"/>
      <c r="S165" s="6"/>
      <c r="T165" s="6"/>
      <c r="U165" s="6"/>
      <c r="W165" s="6">
        <f>E165-SUM(G165:V165)</f>
        <v>0</v>
      </c>
    </row>
    <row r="166" spans="2:23" ht="13.5" customHeight="1" x14ac:dyDescent="0.2">
      <c r="F166" s="6"/>
      <c r="G166" s="6"/>
      <c r="H166" s="6"/>
      <c r="I166" s="6"/>
      <c r="J166" s="6"/>
      <c r="K166" s="6"/>
      <c r="L166" s="6"/>
      <c r="M166" s="6"/>
      <c r="N166" s="6"/>
      <c r="O166" s="6"/>
      <c r="P166" s="6"/>
      <c r="Q166" s="6"/>
      <c r="R166" s="6"/>
      <c r="S166" s="6"/>
      <c r="T166" s="6"/>
      <c r="U166" s="6"/>
      <c r="W166" s="6">
        <f>E166-SUM(G166:V166)</f>
        <v>0</v>
      </c>
    </row>
    <row r="167" spans="2:23" ht="13.5" customHeight="1" x14ac:dyDescent="0.2">
      <c r="B167" s="106"/>
      <c r="C167" s="106"/>
      <c r="D167" s="106"/>
      <c r="E167" s="5"/>
      <c r="F167" s="6"/>
      <c r="G167" s="5"/>
      <c r="H167" s="6"/>
      <c r="I167" s="5"/>
      <c r="J167" s="6"/>
      <c r="K167" s="5"/>
      <c r="L167" s="6"/>
      <c r="M167" s="5"/>
      <c r="N167" s="6"/>
      <c r="O167" s="5"/>
      <c r="P167" s="6"/>
      <c r="Q167" s="5"/>
      <c r="R167" s="6"/>
      <c r="S167" s="5"/>
      <c r="T167" s="6"/>
      <c r="U167" s="5"/>
      <c r="V167" s="14"/>
      <c r="W167" s="6"/>
    </row>
    <row r="168" spans="2:23" ht="13.5" customHeight="1" x14ac:dyDescent="0.2">
      <c r="C168" s="12" t="s">
        <v>58</v>
      </c>
      <c r="E168" s="96">
        <f>SUM(E164:E167)</f>
        <v>0</v>
      </c>
      <c r="F168" s="6"/>
      <c r="G168" s="96">
        <f>SUM(G164:G167)</f>
        <v>0</v>
      </c>
      <c r="H168" s="6"/>
      <c r="I168" s="96">
        <f>SUM(I164:I167)</f>
        <v>0</v>
      </c>
      <c r="J168" s="6"/>
      <c r="K168" s="96">
        <f>SUM(K164:K167)</f>
        <v>0</v>
      </c>
      <c r="L168" s="6"/>
      <c r="M168" s="96">
        <f>SUM(M164:M167)</f>
        <v>0</v>
      </c>
      <c r="N168" s="6"/>
      <c r="O168" s="96">
        <f>SUM(O164:O167)</f>
        <v>0</v>
      </c>
      <c r="P168" s="6"/>
      <c r="Q168" s="96">
        <f>SUM(Q164:Q167)</f>
        <v>0</v>
      </c>
      <c r="R168" s="6"/>
      <c r="S168" s="96">
        <f>SUM(S164:S167)</f>
        <v>0</v>
      </c>
      <c r="T168" s="6"/>
      <c r="U168" s="96">
        <f>SUM(U164:U167)</f>
        <v>0</v>
      </c>
      <c r="W168" s="96">
        <f>SUM(W164:W167)</f>
        <v>0</v>
      </c>
    </row>
    <row r="169" spans="2:23" ht="13.5" customHeight="1" x14ac:dyDescent="0.2">
      <c r="E169" s="113"/>
      <c r="F169" s="6"/>
      <c r="G169" s="113"/>
      <c r="H169" s="6"/>
      <c r="I169" s="113"/>
      <c r="J169" s="6"/>
      <c r="K169" s="113"/>
      <c r="L169" s="6"/>
      <c r="M169" s="113"/>
      <c r="N169" s="6"/>
      <c r="O169" s="113"/>
      <c r="P169" s="6"/>
      <c r="Q169" s="113"/>
      <c r="R169" s="6"/>
      <c r="S169" s="113"/>
      <c r="T169" s="6"/>
      <c r="U169" s="113"/>
      <c r="W169" s="113"/>
    </row>
    <row r="170" spans="2:23" ht="13.5" customHeight="1" x14ac:dyDescent="0.2">
      <c r="E170" s="6"/>
      <c r="F170" s="6"/>
      <c r="G170" s="6"/>
      <c r="H170" s="6"/>
      <c r="I170" s="6"/>
      <c r="J170" s="6"/>
      <c r="K170" s="6"/>
      <c r="L170" s="6"/>
      <c r="M170" s="6"/>
      <c r="N170" s="6"/>
      <c r="O170" s="6"/>
      <c r="P170" s="6"/>
      <c r="Q170" s="6"/>
      <c r="R170" s="6"/>
      <c r="S170" s="6"/>
      <c r="T170" s="6"/>
      <c r="U170" s="6"/>
      <c r="V170" s="6"/>
      <c r="W170" s="6"/>
    </row>
    <row r="171" spans="2:23" ht="13.5" customHeight="1" x14ac:dyDescent="0.2">
      <c r="C171" s="12" t="s">
        <v>72</v>
      </c>
      <c r="E171" s="96">
        <f>E120+E161+E153+E145+E137+E129+E111+E103+E94+E86+E78+E70+E60+E51+E41+E30+E21+E168</f>
        <v>1</v>
      </c>
      <c r="F171" s="6"/>
      <c r="G171" s="96">
        <f>G120+G161+G153+G145+G137+G129+G111+G103+G94+G86+G78+G70+G60+G51+G41+G30+G21+G168</f>
        <v>0</v>
      </c>
      <c r="H171" s="6"/>
      <c r="I171" s="96">
        <f>I120+I161+I153+I145+I137+I129+I111+I103+I94+I86+I78+I70+I60+I51+I41+I30+I21+I168</f>
        <v>0</v>
      </c>
      <c r="J171" s="6"/>
      <c r="K171" s="96">
        <f>K120+K161+K153+K145+K137+K129+K111+K103+K94+K86+K78+K70+K60+K51+K41+K30+K21+K168</f>
        <v>0</v>
      </c>
      <c r="L171" s="6"/>
      <c r="M171" s="96">
        <f>M120+M161+M153+M145+M137+M129+M111+M103+M94+M86+M78+M70+M60+M51+M41+M30+M21+M168</f>
        <v>0</v>
      </c>
      <c r="N171" s="6"/>
      <c r="O171" s="96">
        <f>O120+O161+O153+O145+O137+O129+O111+O103+O94+O86+O78+O70+O60+O51+O41+O30+O21+O168</f>
        <v>0</v>
      </c>
      <c r="P171" s="6"/>
      <c r="Q171" s="96">
        <f>Q120+Q161+Q153+Q145+Q137+Q129+Q111+Q103+Q94+Q86+Q78+Q70+Q60+Q51+Q41+Q30+Q21+Q168</f>
        <v>0</v>
      </c>
      <c r="R171" s="6"/>
      <c r="S171" s="96">
        <f>S120+S161+S153+S145+S137+S129+S111+S103+S94+S86+S78+S70+S60+S51+S41+S30+S21+S168</f>
        <v>0</v>
      </c>
      <c r="T171" s="6"/>
      <c r="U171" s="96">
        <f>U120+U161+U153+U145+U137+U129+U111+U103+U94+U86+U78+U70+U60+U51+U41+U30+U21+U168</f>
        <v>0</v>
      </c>
      <c r="W171" s="96">
        <f>W120+W161+W153+W145+W137+W129+W111+W103+W94+W86+W78+W70+W60+W51+W41+W30+W21+W168</f>
        <v>1</v>
      </c>
    </row>
    <row r="172" spans="2:23" ht="13.5" customHeight="1" x14ac:dyDescent="0.2">
      <c r="E172" s="6"/>
      <c r="F172" s="6"/>
      <c r="G172" s="6"/>
      <c r="H172" s="6"/>
      <c r="I172" s="6"/>
      <c r="J172" s="6"/>
      <c r="K172" s="6"/>
      <c r="L172" s="6"/>
      <c r="M172" s="6"/>
      <c r="N172" s="6"/>
      <c r="O172" s="6"/>
      <c r="P172" s="6"/>
      <c r="Q172" s="6"/>
      <c r="R172" s="6"/>
      <c r="S172" s="6"/>
      <c r="T172" s="6"/>
      <c r="U172" s="6"/>
      <c r="W172" s="6"/>
    </row>
    <row r="173" spans="2:23" ht="16.5" customHeight="1" x14ac:dyDescent="0.2">
      <c r="B173" s="108" t="s">
        <v>205</v>
      </c>
      <c r="F173" s="6"/>
      <c r="H173" s="6"/>
      <c r="J173" s="6"/>
      <c r="L173" s="6"/>
      <c r="N173" s="6"/>
      <c r="P173" s="6"/>
      <c r="R173" s="6"/>
      <c r="T173" s="6"/>
    </row>
    <row r="174" spans="2:23" ht="16.5" customHeight="1" x14ac:dyDescent="0.2">
      <c r="B174" s="108"/>
      <c r="F174" s="6"/>
      <c r="H174" s="6"/>
      <c r="J174" s="6"/>
      <c r="L174" s="6"/>
      <c r="N174" s="6"/>
      <c r="P174" s="6"/>
      <c r="R174" s="6"/>
      <c r="T174" s="6"/>
    </row>
    <row r="175" spans="2:23" ht="13.5" customHeight="1" x14ac:dyDescent="0.2">
      <c r="C175" s="12" t="s">
        <v>241</v>
      </c>
      <c r="F175" s="6"/>
      <c r="H175" s="6"/>
      <c r="J175" s="6"/>
      <c r="L175" s="6"/>
      <c r="N175" s="6"/>
      <c r="P175" s="6"/>
      <c r="T175" s="6"/>
      <c r="W175" s="6">
        <f>E175-SUM(G175:V175)</f>
        <v>0</v>
      </c>
    </row>
    <row r="176" spans="2:23" ht="13.5" customHeight="1" x14ac:dyDescent="0.2">
      <c r="C176" s="12" t="s">
        <v>242</v>
      </c>
      <c r="F176" s="6"/>
      <c r="H176" s="6"/>
      <c r="J176" s="6"/>
      <c r="L176" s="6"/>
      <c r="N176" s="6"/>
      <c r="P176" s="6"/>
      <c r="T176" s="6"/>
      <c r="W176" s="6">
        <f>E176-SUM(G176:V176)</f>
        <v>0</v>
      </c>
    </row>
    <row r="177" spans="2:23" ht="13.5" customHeight="1" x14ac:dyDescent="0.2">
      <c r="C177" s="12" t="s">
        <v>235</v>
      </c>
      <c r="F177" s="6"/>
      <c r="H177" s="6"/>
      <c r="J177" s="6"/>
      <c r="L177" s="6"/>
      <c r="N177" s="6"/>
      <c r="P177" s="6"/>
      <c r="T177" s="6"/>
      <c r="W177" s="6">
        <f>E177-SUM(G177:V177)</f>
        <v>0</v>
      </c>
    </row>
    <row r="178" spans="2:23" ht="13.5" customHeight="1" x14ac:dyDescent="0.2">
      <c r="C178" s="12" t="s">
        <v>236</v>
      </c>
      <c r="F178" s="6"/>
      <c r="H178" s="6"/>
      <c r="J178" s="6"/>
      <c r="L178" s="6"/>
      <c r="N178" s="6"/>
      <c r="P178" s="6"/>
      <c r="T178" s="6"/>
      <c r="W178" s="6">
        <f>E178-SUM(G178:V178)</f>
        <v>0</v>
      </c>
    </row>
    <row r="179" spans="2:23" ht="12.75" customHeight="1" x14ac:dyDescent="0.2">
      <c r="F179" s="6"/>
      <c r="H179" s="6"/>
      <c r="J179" s="6"/>
      <c r="L179" s="6"/>
      <c r="N179" s="6"/>
      <c r="P179" s="6"/>
      <c r="R179" s="6"/>
      <c r="T179" s="6"/>
      <c r="W179" s="6"/>
    </row>
    <row r="180" spans="2:23" ht="13.5" customHeight="1" x14ac:dyDescent="0.2">
      <c r="C180" s="12" t="s">
        <v>339</v>
      </c>
      <c r="E180" s="96">
        <f>SUM(E175:E179)</f>
        <v>0</v>
      </c>
      <c r="F180" s="6"/>
      <c r="G180" s="96">
        <f>SUM(G175:G179)</f>
        <v>0</v>
      </c>
      <c r="H180" s="6"/>
      <c r="I180" s="96">
        <f>SUM(I175:I179)</f>
        <v>0</v>
      </c>
      <c r="J180" s="6"/>
      <c r="K180" s="96">
        <f>SUM(K175:K179)</f>
        <v>0</v>
      </c>
      <c r="L180" s="6"/>
      <c r="M180" s="96">
        <f>SUM(M175:M179)</f>
        <v>0</v>
      </c>
      <c r="N180" s="6"/>
      <c r="O180" s="96">
        <f>SUM(O175:O179)</f>
        <v>0</v>
      </c>
      <c r="P180" s="6"/>
      <c r="Q180" s="96">
        <f>SUM(Q175:Q179)</f>
        <v>0</v>
      </c>
      <c r="R180" s="6"/>
      <c r="S180" s="96">
        <f>SUM(S175:S179)</f>
        <v>0</v>
      </c>
      <c r="T180" s="6"/>
      <c r="U180" s="96">
        <f>SUM(U175:U179)</f>
        <v>0</v>
      </c>
      <c r="W180" s="96">
        <f>SUM(W175:W179)</f>
        <v>0</v>
      </c>
    </row>
    <row r="182" spans="2:23" ht="13.5" customHeight="1" x14ac:dyDescent="0.2">
      <c r="B182" s="108" t="s">
        <v>73</v>
      </c>
    </row>
    <row r="183" spans="2:23" ht="13.5" customHeight="1" x14ac:dyDescent="0.2">
      <c r="B183" s="108"/>
    </row>
    <row r="184" spans="2:23" ht="13.5" customHeight="1" x14ac:dyDescent="0.2">
      <c r="C184" s="12" t="s">
        <v>207</v>
      </c>
      <c r="W184" s="6">
        <f t="shared" ref="W184:W192" si="8">E184-SUM(G184:V184)</f>
        <v>0</v>
      </c>
    </row>
    <row r="185" spans="2:23" ht="13.5" customHeight="1" x14ac:dyDescent="0.2">
      <c r="C185" s="12" t="s">
        <v>208</v>
      </c>
      <c r="W185" s="6">
        <f t="shared" si="8"/>
        <v>0</v>
      </c>
    </row>
    <row r="186" spans="2:23" ht="13.5" customHeight="1" x14ac:dyDescent="0.2">
      <c r="C186" s="12" t="s">
        <v>74</v>
      </c>
      <c r="W186" s="6">
        <f t="shared" si="8"/>
        <v>0</v>
      </c>
    </row>
    <row r="187" spans="2:23" ht="13.5" customHeight="1" x14ac:dyDescent="0.2">
      <c r="C187" s="108" t="s">
        <v>169</v>
      </c>
      <c r="K187" s="112">
        <f>'Exh E-2 proposed pool'!N66</f>
        <v>0</v>
      </c>
      <c r="W187" s="6">
        <f t="shared" si="8"/>
        <v>0</v>
      </c>
    </row>
    <row r="188" spans="2:23" ht="13.5" customHeight="1" x14ac:dyDescent="0.2">
      <c r="C188" s="12" t="s">
        <v>237</v>
      </c>
      <c r="W188" s="6">
        <f t="shared" si="8"/>
        <v>0</v>
      </c>
    </row>
    <row r="189" spans="2:23" ht="13.5" customHeight="1" x14ac:dyDescent="0.2">
      <c r="C189" s="12" t="s">
        <v>261</v>
      </c>
      <c r="W189" s="6">
        <f t="shared" si="8"/>
        <v>0</v>
      </c>
    </row>
    <row r="190" spans="2:23" ht="13.5" customHeight="1" x14ac:dyDescent="0.2">
      <c r="C190" s="12" t="s">
        <v>238</v>
      </c>
      <c r="W190" s="6">
        <f t="shared" si="8"/>
        <v>0</v>
      </c>
    </row>
    <row r="191" spans="2:23" ht="13.5" customHeight="1" x14ac:dyDescent="0.2">
      <c r="C191" s="12" t="s">
        <v>223</v>
      </c>
      <c r="W191" s="6">
        <f t="shared" si="8"/>
        <v>0</v>
      </c>
    </row>
    <row r="192" spans="2:23" ht="13.5" customHeight="1" x14ac:dyDescent="0.2">
      <c r="C192" s="12" t="s">
        <v>367</v>
      </c>
      <c r="W192" s="6">
        <f t="shared" si="8"/>
        <v>0</v>
      </c>
    </row>
    <row r="194" spans="2:24" ht="13.5" customHeight="1" x14ac:dyDescent="0.2">
      <c r="C194" s="12" t="s">
        <v>75</v>
      </c>
      <c r="E194" s="113">
        <f>SUM(E184:E193)</f>
        <v>0</v>
      </c>
      <c r="G194" s="113">
        <f>SUM(G184:G193)</f>
        <v>0</v>
      </c>
      <c r="I194" s="113">
        <f>SUM(I184:I193)</f>
        <v>0</v>
      </c>
      <c r="K194" s="113">
        <f>SUM(K184:K193)</f>
        <v>0</v>
      </c>
      <c r="M194" s="113">
        <f>SUM(M184:M193)</f>
        <v>0</v>
      </c>
      <c r="O194" s="113">
        <f>SUM(O184:O193)</f>
        <v>0</v>
      </c>
      <c r="Q194" s="113">
        <f>SUM(Q184:Q193)</f>
        <v>0</v>
      </c>
      <c r="S194" s="113">
        <f>SUM(S184:S193)</f>
        <v>0</v>
      </c>
      <c r="U194" s="113">
        <f>SUM(U184:U193)</f>
        <v>0</v>
      </c>
      <c r="W194" s="113">
        <f>SUM(W184:W193)</f>
        <v>0</v>
      </c>
    </row>
    <row r="196" spans="2:24" ht="13.5" customHeight="1" thickBot="1" x14ac:dyDescent="0.25">
      <c r="B196" s="12" t="s">
        <v>76</v>
      </c>
      <c r="E196" s="15">
        <f>+E194+E180+E171</f>
        <v>1</v>
      </c>
      <c r="F196" s="25"/>
      <c r="G196" s="15">
        <f>+G194+G180+G171</f>
        <v>0</v>
      </c>
      <c r="H196" s="25"/>
      <c r="I196" s="15">
        <f>+I194+I180+I171</f>
        <v>0</v>
      </c>
      <c r="J196" s="25"/>
      <c r="K196" s="15">
        <f>+K194+K180+K171</f>
        <v>0</v>
      </c>
      <c r="L196" s="25"/>
      <c r="M196" s="15">
        <f>+M194+M180+M171</f>
        <v>0</v>
      </c>
      <c r="N196" s="25"/>
      <c r="O196" s="15">
        <f>+O194+O180+O171</f>
        <v>0</v>
      </c>
      <c r="P196" s="25"/>
      <c r="Q196" s="15">
        <f>+Q194+Q180+Q171</f>
        <v>0</v>
      </c>
      <c r="R196" s="25"/>
      <c r="S196" s="15">
        <f>+S194+S180+S171</f>
        <v>0</v>
      </c>
      <c r="T196" s="25"/>
      <c r="U196" s="15">
        <f>+U194+U180+U171</f>
        <v>0</v>
      </c>
      <c r="V196" s="122"/>
      <c r="W196" s="15">
        <f>+W194+W180+W171</f>
        <v>1</v>
      </c>
    </row>
    <row r="197" spans="2:24" ht="13.5" customHeight="1" thickTop="1" x14ac:dyDescent="0.2">
      <c r="E197" s="20"/>
      <c r="F197" s="25"/>
      <c r="G197" s="20"/>
      <c r="H197" s="25"/>
      <c r="I197" s="20"/>
      <c r="J197" s="25"/>
      <c r="K197" s="20"/>
      <c r="L197" s="25"/>
      <c r="M197" s="20"/>
      <c r="N197" s="25"/>
      <c r="O197" s="20"/>
      <c r="P197" s="25"/>
      <c r="Q197" s="20"/>
      <c r="R197" s="25"/>
      <c r="S197" s="20"/>
      <c r="T197" s="25"/>
      <c r="U197" s="20"/>
      <c r="V197" s="122"/>
      <c r="W197" s="20"/>
    </row>
    <row r="198" spans="2:24" ht="13.5" customHeight="1" x14ac:dyDescent="0.25">
      <c r="B198" s="2"/>
      <c r="C198" s="2"/>
      <c r="D198" s="2"/>
      <c r="E198" s="66"/>
      <c r="F198" s="2"/>
      <c r="G198" s="66"/>
      <c r="H198" s="2"/>
      <c r="I198" s="66"/>
      <c r="J198" s="2"/>
      <c r="K198" s="66" t="s">
        <v>310</v>
      </c>
      <c r="L198" s="2"/>
      <c r="M198" s="66"/>
      <c r="N198" s="2"/>
      <c r="O198" s="66"/>
      <c r="P198" s="2"/>
      <c r="Q198" s="66"/>
      <c r="R198" s="2"/>
      <c r="S198" s="66"/>
      <c r="T198" s="2"/>
      <c r="U198" s="66"/>
      <c r="V198" s="2"/>
      <c r="W198" s="66" t="s">
        <v>254</v>
      </c>
    </row>
    <row r="199" spans="2:24" ht="13.5" customHeight="1" x14ac:dyDescent="0.25">
      <c r="B199" s="2"/>
      <c r="C199" s="2"/>
      <c r="D199" s="2"/>
      <c r="E199" s="66"/>
      <c r="F199" s="2"/>
      <c r="G199" s="66"/>
      <c r="H199" s="2"/>
      <c r="I199" s="66"/>
      <c r="J199" s="2"/>
      <c r="L199" s="2"/>
      <c r="M199" s="66"/>
      <c r="N199" s="2"/>
      <c r="O199" s="66"/>
      <c r="P199" s="2"/>
      <c r="Q199" s="66"/>
      <c r="R199" s="2"/>
      <c r="S199" s="66"/>
      <c r="T199" s="2"/>
      <c r="U199" s="66"/>
      <c r="V199" s="2"/>
    </row>
    <row r="200" spans="2:24" ht="13.5" customHeight="1" x14ac:dyDescent="0.25">
      <c r="B200" s="2"/>
      <c r="C200" s="2"/>
      <c r="D200" s="2"/>
      <c r="E200" s="66"/>
      <c r="F200" s="2"/>
      <c r="G200" s="66"/>
      <c r="H200" s="2"/>
      <c r="I200" s="66"/>
      <c r="J200" s="2"/>
      <c r="K200" s="66"/>
      <c r="L200" s="2"/>
      <c r="M200" s="66"/>
      <c r="N200" s="2"/>
      <c r="O200" s="66"/>
      <c r="P200" s="2"/>
      <c r="Q200" s="66"/>
      <c r="R200" s="2"/>
      <c r="S200" s="66"/>
      <c r="T200" s="2"/>
      <c r="U200" s="66"/>
      <c r="V200" s="2"/>
      <c r="W200" s="61">
        <f>+E196-SUM(G196:U196)</f>
        <v>1</v>
      </c>
    </row>
    <row r="201" spans="2:24" ht="13.5" customHeight="1" x14ac:dyDescent="0.25">
      <c r="B201" s="2"/>
      <c r="C201" s="2"/>
      <c r="D201" s="2"/>
      <c r="E201" s="2"/>
      <c r="F201" s="2"/>
      <c r="G201" s="2"/>
      <c r="H201" s="2"/>
      <c r="I201" s="2"/>
      <c r="J201" s="2"/>
      <c r="K201" s="38"/>
      <c r="L201" s="2"/>
      <c r="M201" s="2"/>
      <c r="N201" s="2"/>
      <c r="O201" s="2"/>
      <c r="P201" s="2"/>
      <c r="Q201" s="2"/>
      <c r="R201" s="2"/>
      <c r="S201" s="2"/>
      <c r="T201" s="2"/>
      <c r="U201" s="2"/>
      <c r="V201" s="2"/>
      <c r="W201" s="36" t="s">
        <v>197</v>
      </c>
    </row>
    <row r="202" spans="2:24" ht="13.5" customHeight="1" x14ac:dyDescent="0.25">
      <c r="B202" s="43" t="s">
        <v>78</v>
      </c>
      <c r="C202" s="2"/>
      <c r="D202" s="2"/>
      <c r="E202" s="2"/>
      <c r="F202" s="2"/>
      <c r="G202" s="2"/>
      <c r="H202" s="2"/>
      <c r="I202" s="2"/>
      <c r="J202" s="2"/>
      <c r="K202" s="66"/>
      <c r="L202" s="2"/>
      <c r="M202" s="2"/>
      <c r="N202" s="2"/>
      <c r="O202" s="2"/>
      <c r="P202" s="2"/>
      <c r="Q202" s="2"/>
      <c r="R202" s="2"/>
      <c r="S202" s="2"/>
      <c r="T202" s="2"/>
      <c r="U202" s="2"/>
      <c r="V202" s="2"/>
    </row>
    <row r="203" spans="2:24" ht="15" customHeight="1" x14ac:dyDescent="0.25">
      <c r="B203" s="2"/>
      <c r="C203" s="123"/>
      <c r="D203" s="358" t="s">
        <v>327</v>
      </c>
      <c r="E203" s="358"/>
      <c r="F203" s="358"/>
      <c r="G203" s="358"/>
      <c r="H203" s="358"/>
      <c r="I203" s="358"/>
      <c r="J203" s="358"/>
      <c r="K203" s="358"/>
      <c r="L203" s="358"/>
      <c r="M203" s="358"/>
      <c r="N203" s="358"/>
      <c r="O203" s="358"/>
      <c r="P203" s="358"/>
      <c r="Q203" s="358"/>
      <c r="R203" s="358"/>
      <c r="S203" s="358"/>
      <c r="T203" s="358"/>
      <c r="U203" s="358"/>
      <c r="V203" s="358"/>
      <c r="W203" s="358"/>
    </row>
    <row r="204" spans="2:24" ht="13.5" customHeight="1" x14ac:dyDescent="0.2">
      <c r="B204" s="43"/>
      <c r="C204" s="123"/>
      <c r="D204" s="264"/>
      <c r="E204" s="265"/>
      <c r="F204" s="265"/>
      <c r="G204" s="265"/>
      <c r="H204" s="265"/>
      <c r="I204" s="265"/>
      <c r="J204" s="266"/>
      <c r="K204" s="265"/>
      <c r="L204" s="265"/>
      <c r="M204" s="265"/>
      <c r="N204" s="265"/>
      <c r="O204" s="265"/>
      <c r="P204" s="265"/>
      <c r="Q204" s="265"/>
      <c r="R204" s="265"/>
      <c r="S204" s="265"/>
      <c r="T204" s="265"/>
      <c r="U204" s="265"/>
      <c r="V204" s="265"/>
      <c r="W204" s="265"/>
    </row>
    <row r="205" spans="2:24" ht="34.5" customHeight="1" x14ac:dyDescent="0.25">
      <c r="B205" s="2"/>
      <c r="C205" s="2"/>
      <c r="D205" s="359" t="s">
        <v>328</v>
      </c>
      <c r="E205" s="359"/>
      <c r="F205" s="359"/>
      <c r="G205" s="359"/>
      <c r="H205" s="359"/>
      <c r="I205" s="359"/>
      <c r="J205" s="359"/>
      <c r="K205" s="359"/>
      <c r="L205" s="359"/>
      <c r="M205" s="359"/>
      <c r="N205" s="359"/>
      <c r="O205" s="359"/>
      <c r="P205" s="359"/>
      <c r="Q205" s="359"/>
      <c r="R205" s="359"/>
      <c r="S205" s="359"/>
      <c r="T205" s="359"/>
      <c r="U205" s="359"/>
      <c r="V205" s="270"/>
      <c r="W205" s="270"/>
    </row>
    <row r="206" spans="2:24" ht="13.5" customHeight="1" x14ac:dyDescent="0.25">
      <c r="B206" s="2"/>
      <c r="C206" s="2"/>
      <c r="D206" s="267"/>
      <c r="E206" s="268"/>
      <c r="F206" s="268"/>
      <c r="G206" s="268"/>
      <c r="H206" s="268"/>
      <c r="I206" s="268"/>
      <c r="J206" s="268"/>
      <c r="K206" s="268"/>
      <c r="L206" s="268"/>
      <c r="M206" s="268"/>
      <c r="N206" s="268"/>
      <c r="O206" s="268"/>
      <c r="P206" s="268"/>
      <c r="Q206" s="268"/>
      <c r="R206" s="268"/>
      <c r="S206" s="268"/>
      <c r="T206" s="268"/>
      <c r="U206" s="268"/>
      <c r="V206" s="268"/>
      <c r="W206" s="268"/>
    </row>
    <row r="207" spans="2:24" ht="30" customHeight="1" x14ac:dyDescent="0.25">
      <c r="B207" s="2"/>
      <c r="C207" s="2"/>
      <c r="D207" s="354" t="s">
        <v>329</v>
      </c>
      <c r="E207" s="354"/>
      <c r="F207" s="354"/>
      <c r="G207" s="354"/>
      <c r="H207" s="354"/>
      <c r="I207" s="354"/>
      <c r="J207" s="354"/>
      <c r="K207" s="354"/>
      <c r="L207" s="354"/>
      <c r="M207" s="354"/>
      <c r="N207" s="354"/>
      <c r="O207" s="354"/>
      <c r="P207" s="354"/>
      <c r="Q207" s="354"/>
      <c r="R207" s="354"/>
      <c r="S207" s="354"/>
      <c r="T207" s="354"/>
      <c r="U207" s="354"/>
      <c r="V207" s="270"/>
      <c r="W207" s="270"/>
      <c r="X207" s="126"/>
    </row>
    <row r="208" spans="2:24" ht="13.5" customHeight="1" x14ac:dyDescent="0.25">
      <c r="B208" s="2"/>
      <c r="C208" s="2"/>
      <c r="D208" s="269"/>
      <c r="E208" s="268"/>
      <c r="F208" s="268"/>
      <c r="G208" s="268"/>
      <c r="H208" s="268"/>
      <c r="I208" s="268"/>
      <c r="J208" s="268"/>
      <c r="K208" s="268"/>
      <c r="L208" s="268"/>
      <c r="M208" s="268"/>
      <c r="N208" s="268"/>
      <c r="O208" s="268"/>
      <c r="P208" s="268"/>
      <c r="Q208" s="268"/>
      <c r="R208" s="268"/>
      <c r="S208" s="268"/>
      <c r="T208" s="268"/>
      <c r="U208" s="268"/>
      <c r="V208" s="268"/>
      <c r="W208" s="268"/>
    </row>
    <row r="209" spans="2:23" ht="15.75" customHeight="1" x14ac:dyDescent="0.25">
      <c r="B209" s="2"/>
      <c r="C209" s="2"/>
      <c r="D209" s="267" t="s">
        <v>343</v>
      </c>
      <c r="E209" s="268"/>
      <c r="F209" s="268"/>
      <c r="G209" s="268"/>
      <c r="H209" s="268"/>
      <c r="I209" s="268"/>
      <c r="J209" s="268"/>
      <c r="K209" s="268"/>
      <c r="L209" s="268"/>
      <c r="M209" s="268"/>
      <c r="N209" s="268"/>
      <c r="O209" s="268"/>
      <c r="P209" s="268"/>
      <c r="Q209" s="268"/>
      <c r="R209" s="268"/>
      <c r="S209" s="268"/>
      <c r="T209" s="268"/>
      <c r="U209" s="268"/>
      <c r="V209" s="268"/>
      <c r="W209" s="268"/>
    </row>
    <row r="210" spans="2:23" ht="13.5" customHeight="1" x14ac:dyDescent="0.25">
      <c r="B210" s="2"/>
      <c r="C210" s="2"/>
      <c r="D210" s="267"/>
      <c r="E210" s="268"/>
      <c r="F210" s="268"/>
      <c r="G210" s="268"/>
      <c r="H210" s="268"/>
      <c r="I210" s="268"/>
      <c r="J210" s="268"/>
      <c r="K210" s="268"/>
      <c r="L210" s="268"/>
      <c r="M210" s="268"/>
      <c r="N210" s="268"/>
      <c r="O210" s="268"/>
      <c r="P210" s="268"/>
      <c r="Q210" s="268"/>
      <c r="R210" s="268"/>
      <c r="S210" s="268"/>
      <c r="T210" s="268"/>
      <c r="U210" s="268"/>
      <c r="V210" s="268"/>
      <c r="W210" s="268"/>
    </row>
    <row r="211" spans="2:23" ht="15" customHeight="1" x14ac:dyDescent="0.25">
      <c r="B211" s="2"/>
      <c r="C211" s="2"/>
      <c r="D211" s="267" t="s">
        <v>330</v>
      </c>
      <c r="E211" s="268"/>
      <c r="F211" s="268"/>
      <c r="G211" s="268"/>
      <c r="H211" s="268"/>
      <c r="I211" s="268"/>
      <c r="J211" s="268"/>
      <c r="K211" s="268"/>
      <c r="L211" s="268"/>
      <c r="M211" s="268"/>
      <c r="N211" s="268"/>
      <c r="O211" s="268"/>
      <c r="P211" s="268"/>
      <c r="Q211" s="268"/>
      <c r="R211" s="268"/>
      <c r="S211" s="268"/>
      <c r="T211" s="268"/>
      <c r="U211" s="268"/>
      <c r="V211" s="268"/>
      <c r="W211" s="268"/>
    </row>
    <row r="212" spans="2:23" ht="13.5" customHeight="1" x14ac:dyDescent="0.25">
      <c r="B212" s="2"/>
      <c r="C212" s="2"/>
      <c r="D212" s="125"/>
      <c r="E212" s="41"/>
      <c r="F212" s="41"/>
      <c r="G212" s="41"/>
      <c r="H212" s="41"/>
      <c r="I212" s="41"/>
      <c r="J212" s="41"/>
      <c r="K212" s="41"/>
      <c r="L212" s="41"/>
      <c r="M212" s="41"/>
      <c r="N212" s="41"/>
      <c r="O212" s="41"/>
      <c r="P212" s="41"/>
      <c r="Q212" s="41"/>
      <c r="R212" s="41"/>
      <c r="S212" s="41"/>
      <c r="T212" s="41"/>
      <c r="U212" s="41"/>
      <c r="V212" s="41"/>
      <c r="W212" s="41"/>
    </row>
    <row r="213" spans="2:23" ht="13.5" customHeight="1" x14ac:dyDescent="0.25">
      <c r="B213" s="2"/>
      <c r="C213" s="2"/>
      <c r="D213" s="326"/>
      <c r="E213" s="326"/>
      <c r="F213" s="326"/>
      <c r="G213" s="326"/>
      <c r="H213" s="326"/>
      <c r="I213" s="326"/>
      <c r="J213" s="326"/>
      <c r="K213" s="326"/>
      <c r="L213" s="326"/>
      <c r="M213" s="326"/>
      <c r="N213" s="326"/>
      <c r="O213" s="326"/>
      <c r="P213" s="326"/>
      <c r="Q213" s="326"/>
      <c r="R213" s="326"/>
      <c r="S213" s="326"/>
      <c r="T213" s="326"/>
      <c r="U213" s="326"/>
      <c r="V213" s="326"/>
      <c r="W213" s="326"/>
    </row>
    <row r="214" spans="2:23" ht="13.5" customHeight="1" x14ac:dyDescent="0.25">
      <c r="B214" s="2"/>
      <c r="C214" s="2"/>
      <c r="D214" s="127"/>
      <c r="E214" s="127"/>
      <c r="F214" s="127"/>
      <c r="G214" s="127"/>
      <c r="H214" s="127"/>
      <c r="I214" s="127"/>
      <c r="J214" s="75"/>
      <c r="K214" s="127"/>
      <c r="L214" s="127"/>
      <c r="M214" s="127"/>
      <c r="N214" s="127"/>
      <c r="O214" s="127"/>
      <c r="P214" s="127"/>
      <c r="Q214" s="127"/>
      <c r="R214" s="127"/>
      <c r="S214" s="127"/>
      <c r="T214" s="127"/>
      <c r="U214" s="127"/>
      <c r="V214" s="127"/>
      <c r="W214" s="127"/>
    </row>
    <row r="215" spans="2:23" ht="13.5" customHeight="1" x14ac:dyDescent="0.25">
      <c r="B215" s="2"/>
      <c r="C215" s="2"/>
      <c r="D215" s="321"/>
      <c r="E215" s="321"/>
      <c r="F215" s="321"/>
      <c r="G215" s="321"/>
      <c r="H215" s="321"/>
      <c r="I215" s="321"/>
      <c r="J215" s="75"/>
      <c r="K215" s="321"/>
      <c r="L215" s="321"/>
      <c r="M215" s="321"/>
      <c r="N215" s="321"/>
      <c r="O215" s="321"/>
      <c r="P215" s="321"/>
      <c r="Q215" s="321"/>
      <c r="R215" s="321"/>
      <c r="S215" s="321"/>
      <c r="T215" s="321"/>
      <c r="U215" s="321"/>
      <c r="V215" s="321"/>
      <c r="W215" s="321"/>
    </row>
    <row r="216" spans="2:23" ht="13.5" customHeight="1" x14ac:dyDescent="0.25">
      <c r="B216" s="2"/>
      <c r="C216" s="2"/>
      <c r="D216" s="127"/>
      <c r="E216" s="127"/>
      <c r="F216" s="127"/>
      <c r="G216" s="127"/>
      <c r="H216" s="127"/>
      <c r="I216" s="127"/>
      <c r="J216" s="75"/>
      <c r="K216" s="127"/>
      <c r="L216" s="127"/>
      <c r="M216" s="127"/>
      <c r="N216" s="127"/>
      <c r="O216" s="127"/>
      <c r="P216" s="127"/>
      <c r="Q216" s="127"/>
      <c r="R216" s="127"/>
      <c r="S216" s="127"/>
      <c r="T216" s="127"/>
      <c r="U216" s="127"/>
      <c r="V216" s="127"/>
      <c r="W216" s="127"/>
    </row>
    <row r="217" spans="2:23" ht="13.5" customHeight="1" x14ac:dyDescent="0.25">
      <c r="B217" s="2"/>
      <c r="C217" s="2"/>
      <c r="D217" s="125"/>
      <c r="E217" s="41"/>
      <c r="F217" s="41"/>
      <c r="G217" s="41"/>
      <c r="H217" s="41"/>
      <c r="I217" s="41"/>
      <c r="J217" s="41"/>
      <c r="K217" s="41"/>
      <c r="L217" s="41"/>
      <c r="M217" s="41"/>
      <c r="N217" s="41"/>
      <c r="O217" s="41"/>
      <c r="P217" s="41"/>
      <c r="Q217" s="41"/>
      <c r="R217" s="41"/>
      <c r="S217" s="41"/>
      <c r="T217" s="41"/>
      <c r="U217" s="41"/>
      <c r="V217" s="41"/>
      <c r="W217" s="41"/>
    </row>
    <row r="218" spans="2:23" ht="13.5" customHeight="1" x14ac:dyDescent="0.25">
      <c r="B218" s="2"/>
      <c r="C218" s="2"/>
      <c r="D218" s="125"/>
      <c r="E218" s="41"/>
      <c r="F218" s="41"/>
      <c r="G218" s="41"/>
      <c r="H218" s="41"/>
      <c r="I218" s="41"/>
      <c r="J218" s="41"/>
      <c r="K218" s="41"/>
      <c r="L218" s="41"/>
      <c r="M218" s="41"/>
      <c r="N218" s="41"/>
      <c r="O218" s="41"/>
      <c r="P218" s="41"/>
      <c r="Q218" s="41"/>
      <c r="R218" s="41"/>
      <c r="S218" s="41"/>
      <c r="T218" s="41"/>
      <c r="U218" s="41"/>
      <c r="V218" s="41"/>
      <c r="W218" s="41"/>
    </row>
    <row r="219" spans="2:23" ht="13.5" customHeight="1" x14ac:dyDescent="0.25">
      <c r="B219" s="2"/>
      <c r="C219" s="2"/>
      <c r="D219" s="125"/>
      <c r="E219" s="41"/>
      <c r="F219" s="41"/>
      <c r="G219" s="41"/>
      <c r="H219" s="41"/>
      <c r="I219" s="41"/>
      <c r="J219" s="41"/>
      <c r="K219" s="41"/>
      <c r="L219" s="41"/>
      <c r="M219" s="41"/>
      <c r="N219" s="41"/>
      <c r="O219" s="41"/>
      <c r="P219" s="41"/>
      <c r="Q219" s="41"/>
      <c r="R219" s="41"/>
      <c r="S219" s="41"/>
      <c r="T219" s="41"/>
      <c r="U219" s="41"/>
      <c r="V219" s="41"/>
      <c r="W219" s="41" t="s">
        <v>186</v>
      </c>
    </row>
    <row r="220" spans="2:23" ht="13.5" customHeight="1" x14ac:dyDescent="0.2">
      <c r="D220" s="125"/>
      <c r="E220" s="41"/>
      <c r="F220" s="41"/>
      <c r="G220" s="41"/>
      <c r="H220" s="41"/>
      <c r="I220" s="41"/>
      <c r="J220" s="41"/>
      <c r="K220" s="41"/>
      <c r="L220" s="41"/>
      <c r="M220" s="41"/>
      <c r="N220" s="41"/>
      <c r="O220" s="41"/>
      <c r="P220" s="41"/>
      <c r="Q220" s="41"/>
      <c r="R220" s="41"/>
      <c r="S220" s="41"/>
      <c r="T220" s="41"/>
      <c r="U220" s="41"/>
      <c r="V220" s="41"/>
      <c r="W220" s="41"/>
    </row>
    <row r="221" spans="2:23" ht="13.5" customHeight="1" x14ac:dyDescent="0.25">
      <c r="D221" s="2"/>
      <c r="E221" s="2"/>
      <c r="F221" s="2"/>
      <c r="G221" s="2"/>
      <c r="H221" s="2"/>
      <c r="I221" s="2"/>
      <c r="J221" s="2"/>
      <c r="K221" s="2"/>
      <c r="L221" s="2"/>
      <c r="M221" s="2"/>
      <c r="N221" s="2"/>
      <c r="O221" s="2"/>
      <c r="P221" s="2"/>
      <c r="Q221" s="2"/>
      <c r="R221" s="2"/>
      <c r="S221" s="2"/>
      <c r="T221" s="2"/>
      <c r="U221" s="2"/>
      <c r="V221" s="2"/>
      <c r="W221" s="2"/>
    </row>
    <row r="222" spans="2:23" ht="15" x14ac:dyDescent="0.25">
      <c r="D222" s="2"/>
      <c r="E222" s="2"/>
      <c r="F222" s="2"/>
      <c r="G222" s="2"/>
      <c r="H222" s="2"/>
      <c r="I222" s="2"/>
      <c r="J222" s="38"/>
      <c r="K222" s="2"/>
      <c r="L222" s="38"/>
      <c r="M222" s="2"/>
      <c r="N222" s="38"/>
      <c r="O222" s="2"/>
      <c r="P222" s="38"/>
      <c r="Q222" s="2"/>
      <c r="R222" s="38"/>
      <c r="S222" s="2"/>
      <c r="T222" s="38"/>
      <c r="U222" s="2"/>
      <c r="V222" s="38"/>
      <c r="W222" s="38"/>
    </row>
    <row r="223" spans="2:23" ht="13.5" customHeight="1" x14ac:dyDescent="0.2">
      <c r="J223" s="6"/>
      <c r="L223" s="6"/>
      <c r="N223" s="6"/>
      <c r="P223" s="6"/>
      <c r="R223" s="6"/>
      <c r="T223" s="6"/>
      <c r="V223" s="6"/>
      <c r="W223" s="6"/>
    </row>
  </sheetData>
  <sheetProtection formatCells="0" insertRows="0" deleteRows="0"/>
  <protectedRanges>
    <protectedRange sqref="E21:W21" name="Range1"/>
    <protectedRange sqref="E30:W30" name="Range2"/>
    <protectedRange sqref="E41:W41" name="Range3"/>
    <protectedRange sqref="E51:W51" name="Range4"/>
    <protectedRange sqref="E70:W70" name="Range5"/>
    <protectedRange sqref="E78:W78" name="Range6"/>
    <protectedRange sqref="E86:W86" name="Range7"/>
    <protectedRange sqref="E94:W94" name="Range8"/>
    <protectedRange sqref="E103:W103" name="Range9"/>
    <protectedRange sqref="E111:W111" name="Range10"/>
    <protectedRange sqref="E129:W129" name="Range11"/>
    <protectedRange sqref="E137:W137" name="Range12"/>
    <protectedRange sqref="E145:W145" name="Range13"/>
    <protectedRange sqref="E153:W153" name="Range14"/>
    <protectedRange sqref="E120:W121 E162:W162 V171 T171 P171 N171 L171 J171 H171 F171 R171" name="Range15"/>
    <protectedRange sqref="E161:W161 E168:W170" name="Range16"/>
    <protectedRange sqref="F171 H171 J171 L171 N171 P171 T171 V171 R171" name="Range17"/>
    <protectedRange sqref="E180:W180" name="Range18"/>
    <protectedRange sqref="E194:E195 F194:F197 H194:H197 J194:J197 L194:L197 N194:N197 P194:P197 T194:T197 V194:V197 R194:R197 G194:G195 I194:I195 K194:K195 M194:M195 O194:O195 Q194:Q195 S194:S195 U194:U195 W194:W195" name="Range21"/>
    <protectedRange sqref="E171 G171 I171 K171 M171 O171 Q171 S171 U171 W171" name="Range16_1"/>
    <protectedRange sqref="E196:E197 G196:G197 I196:I197 K196:K197 M196:M197 O196:O197 Q196:Q197 S196:S197 U196:U197 W196:W197" name="Range20_1"/>
  </protectedRanges>
  <customSheetViews>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3"/>
      <headerFooter alignWithMargins="0">
        <oddFooter>&amp;LSchedule D&amp;C&amp;A&amp;RUpdated: &amp;D</oddFooter>
      </headerFooter>
    </customSheetView>
  </customSheetViews>
  <mergeCells count="4">
    <mergeCell ref="B10:D10"/>
    <mergeCell ref="D203:W203"/>
    <mergeCell ref="D205:U205"/>
    <mergeCell ref="D207:U207"/>
  </mergeCells>
  <phoneticPr fontId="7" type="noConversion"/>
  <printOptions headings="1"/>
  <pageMargins left="0.25" right="0.5" top="0.75" bottom="0.75" header="0.5" footer="0.5"/>
  <pageSetup paperSize="5" scale="96" fitToHeight="7" orientation="landscape" r:id="rId4"/>
  <headerFooter alignWithMargins="0">
    <oddFooter>&amp;L&amp;F&amp;C&amp;A&amp;RUpdated: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81"/>
  <sheetViews>
    <sheetView zoomScaleNormal="100" workbookViewId="0">
      <pane ySplit="7" topLeftCell="A35" activePane="bottomLeft" state="frozen"/>
      <selection activeCell="A40" sqref="A40:Q40"/>
      <selection pane="bottomLeft" activeCell="C72" sqref="C72"/>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61" customWidth="1"/>
    <col min="7" max="7" width="1.7109375" style="61" customWidth="1"/>
    <col min="8" max="8" width="12.7109375" style="61" customWidth="1"/>
    <col min="9" max="9" width="1.85546875" style="61" customWidth="1"/>
    <col min="10" max="10" width="12.7109375" style="61" customWidth="1"/>
    <col min="11" max="11" width="1.7109375" style="61" customWidth="1"/>
    <col min="12" max="12" width="12.7109375" style="61" customWidth="1"/>
    <col min="13" max="13" width="1.7109375" style="61" customWidth="1"/>
    <col min="14" max="14" width="12.7109375" style="2" customWidth="1"/>
    <col min="15" max="15" width="1" style="2" customWidth="1"/>
    <col min="16" max="16" width="11.7109375" style="138" customWidth="1"/>
    <col min="17" max="17" width="25.85546875" style="66" customWidth="1"/>
    <col min="18" max="16384" width="9.140625" style="2"/>
  </cols>
  <sheetData>
    <row r="1" spans="1:17" s="30" customFormat="1" ht="18.75" x14ac:dyDescent="0.3">
      <c r="A1" s="100" t="str">
        <f>Entity</f>
        <v>Name of Tribe</v>
      </c>
      <c r="B1" s="42"/>
      <c r="C1" s="42"/>
      <c r="D1" s="42"/>
      <c r="E1" s="42"/>
      <c r="F1" s="78"/>
      <c r="G1" s="78"/>
      <c r="H1" s="78"/>
      <c r="I1" s="78"/>
      <c r="J1" s="78"/>
      <c r="K1" s="78"/>
      <c r="L1" s="78"/>
      <c r="M1" s="78"/>
      <c r="N1" s="42"/>
      <c r="O1" s="42"/>
      <c r="P1" s="128" t="s">
        <v>151</v>
      </c>
      <c r="Q1" s="129"/>
    </row>
    <row r="2" spans="1:17" s="30" customFormat="1" ht="18.75" x14ac:dyDescent="0.3">
      <c r="A2" s="100" t="str">
        <f>'start here-do not delete'!D30</f>
        <v>FY 2022</v>
      </c>
      <c r="B2" s="42"/>
      <c r="C2" s="100" t="s">
        <v>169</v>
      </c>
      <c r="D2" s="42"/>
      <c r="E2" s="42"/>
      <c r="F2" s="78"/>
      <c r="G2" s="78"/>
      <c r="H2" s="78"/>
      <c r="I2" s="78"/>
      <c r="J2" s="78"/>
      <c r="K2" s="78"/>
      <c r="L2" s="78"/>
      <c r="M2" s="78"/>
      <c r="N2" s="42"/>
      <c r="O2" s="42"/>
      <c r="P2" s="130"/>
      <c r="Q2" s="129"/>
    </row>
    <row r="3" spans="1:17" s="133" customFormat="1" ht="15.75" x14ac:dyDescent="0.25">
      <c r="D3" s="31" t="str">
        <f>'start here-do not delete'!D30</f>
        <v>FY 2022</v>
      </c>
      <c r="E3" s="31"/>
      <c r="F3" s="32"/>
      <c r="G3" s="32"/>
      <c r="H3" s="31" t="s">
        <v>32</v>
      </c>
      <c r="I3" s="31"/>
      <c r="J3" s="135" t="s">
        <v>217</v>
      </c>
      <c r="K3" s="31"/>
      <c r="L3" s="31" t="s">
        <v>158</v>
      </c>
      <c r="M3" s="31"/>
      <c r="N3" s="31" t="s">
        <v>1</v>
      </c>
      <c r="O3" s="31"/>
      <c r="P3" s="134"/>
      <c r="Q3" s="31"/>
    </row>
    <row r="4" spans="1:17" s="133" customFormat="1" ht="15.75" x14ac:dyDescent="0.25">
      <c r="D4" s="31" t="s">
        <v>0</v>
      </c>
      <c r="E4" s="31"/>
      <c r="F4" s="31"/>
      <c r="G4" s="31"/>
      <c r="H4" s="31" t="s">
        <v>38</v>
      </c>
      <c r="I4" s="31"/>
      <c r="J4" s="135" t="s">
        <v>218</v>
      </c>
      <c r="K4" s="31"/>
      <c r="L4" s="31" t="s">
        <v>121</v>
      </c>
      <c r="M4" s="31"/>
      <c r="N4" s="31" t="str">
        <f>A2</f>
        <v>FY 2022</v>
      </c>
      <c r="O4" s="31"/>
      <c r="P4" s="134" t="s">
        <v>112</v>
      </c>
      <c r="Q4" s="31"/>
    </row>
    <row r="5" spans="1:17" s="133" customFormat="1" ht="15.75" x14ac:dyDescent="0.25">
      <c r="D5" s="33" t="s">
        <v>436</v>
      </c>
      <c r="E5" s="33"/>
      <c r="F5" s="31" t="s">
        <v>37</v>
      </c>
      <c r="G5" s="31"/>
      <c r="H5" s="33" t="s">
        <v>0</v>
      </c>
      <c r="I5" s="33"/>
      <c r="J5" s="206" t="s">
        <v>219</v>
      </c>
      <c r="K5" s="33"/>
      <c r="L5" s="33" t="s">
        <v>198</v>
      </c>
      <c r="M5" s="31"/>
      <c r="N5" s="31" t="s">
        <v>0</v>
      </c>
      <c r="O5" s="31"/>
      <c r="P5" s="134" t="s">
        <v>113</v>
      </c>
      <c r="Q5" s="31"/>
    </row>
    <row r="6" spans="1:17" s="133" customFormat="1" ht="16.5" thickBot="1" x14ac:dyDescent="0.3">
      <c r="A6" s="136" t="s">
        <v>80</v>
      </c>
      <c r="B6" s="136"/>
      <c r="C6" s="136"/>
      <c r="D6" s="34" t="s">
        <v>437</v>
      </c>
      <c r="E6" s="34"/>
      <c r="F6" s="34"/>
      <c r="G6" s="34"/>
      <c r="H6" s="207" t="s">
        <v>369</v>
      </c>
      <c r="I6" s="207"/>
      <c r="J6" s="34" t="s">
        <v>275</v>
      </c>
      <c r="K6" s="34"/>
      <c r="L6" s="34" t="s">
        <v>275</v>
      </c>
      <c r="M6" s="34"/>
      <c r="N6" s="34" t="s">
        <v>8</v>
      </c>
      <c r="O6" s="34"/>
      <c r="P6" s="137" t="s">
        <v>138</v>
      </c>
      <c r="Q6" s="34" t="s">
        <v>81</v>
      </c>
    </row>
    <row r="7" spans="1:17" x14ac:dyDescent="0.25">
      <c r="F7" s="72" t="s">
        <v>26</v>
      </c>
      <c r="G7" s="64"/>
      <c r="H7" s="72" t="s">
        <v>27</v>
      </c>
      <c r="I7" s="72"/>
      <c r="J7" s="72" t="s">
        <v>77</v>
      </c>
      <c r="K7" s="64"/>
      <c r="L7" s="72" t="s">
        <v>110</v>
      </c>
    </row>
    <row r="8" spans="1:17" x14ac:dyDescent="0.25">
      <c r="A8" s="65" t="s">
        <v>259</v>
      </c>
      <c r="C8" s="65"/>
    </row>
    <row r="9" spans="1:17" x14ac:dyDescent="0.25">
      <c r="A9" s="43" t="s">
        <v>293</v>
      </c>
      <c r="C9" s="65"/>
    </row>
    <row r="10" spans="1:17" x14ac:dyDescent="0.25">
      <c r="A10" s="43"/>
      <c r="B10" s="2" t="s">
        <v>82</v>
      </c>
      <c r="D10" s="36"/>
      <c r="E10" s="35"/>
      <c r="F10" s="36"/>
      <c r="G10" s="36"/>
      <c r="H10" s="36"/>
      <c r="I10" s="36"/>
      <c r="J10" s="36"/>
      <c r="K10" s="36"/>
      <c r="L10" s="36"/>
      <c r="N10" s="2">
        <f t="shared" ref="N10:N29" si="0">D10-SUM(F10:L10)</f>
        <v>0</v>
      </c>
      <c r="P10" s="79" t="e">
        <f t="shared" ref="P10:P24" si="1">ROUND(N10/D10,2)</f>
        <v>#DIV/0!</v>
      </c>
    </row>
    <row r="11" spans="1:17" x14ac:dyDescent="0.25">
      <c r="A11" s="43"/>
      <c r="B11" s="2" t="s">
        <v>83</v>
      </c>
      <c r="D11" s="36"/>
      <c r="E11" s="35"/>
      <c r="F11" s="36"/>
      <c r="G11" s="36"/>
      <c r="H11" s="36"/>
      <c r="I11" s="36"/>
      <c r="J11" s="36"/>
      <c r="K11" s="36"/>
      <c r="L11" s="36"/>
      <c r="N11" s="2">
        <f t="shared" si="0"/>
        <v>0</v>
      </c>
      <c r="P11" s="79" t="e">
        <f t="shared" si="1"/>
        <v>#DIV/0!</v>
      </c>
    </row>
    <row r="12" spans="1:17" x14ac:dyDescent="0.25">
      <c r="A12" s="43"/>
      <c r="B12" s="2" t="s">
        <v>84</v>
      </c>
      <c r="D12" s="36"/>
      <c r="E12" s="35"/>
      <c r="F12" s="36"/>
      <c r="G12" s="36"/>
      <c r="H12" s="36"/>
      <c r="I12" s="36"/>
      <c r="J12" s="36"/>
      <c r="K12" s="36"/>
      <c r="L12" s="36"/>
      <c r="N12" s="2">
        <f t="shared" si="0"/>
        <v>0</v>
      </c>
      <c r="P12" s="79" t="e">
        <f t="shared" si="1"/>
        <v>#DIV/0!</v>
      </c>
    </row>
    <row r="13" spans="1:17" x14ac:dyDescent="0.25">
      <c r="A13" s="43"/>
      <c r="B13" s="2" t="s">
        <v>85</v>
      </c>
      <c r="D13" s="36"/>
      <c r="E13" s="35"/>
      <c r="F13" s="36"/>
      <c r="G13" s="36"/>
      <c r="H13" s="36"/>
      <c r="I13" s="36"/>
      <c r="J13" s="36"/>
      <c r="K13" s="36"/>
      <c r="L13" s="36"/>
      <c r="N13" s="2">
        <f t="shared" si="0"/>
        <v>0</v>
      </c>
      <c r="P13" s="79" t="e">
        <f t="shared" si="1"/>
        <v>#DIV/0!</v>
      </c>
    </row>
    <row r="14" spans="1:17" x14ac:dyDescent="0.25">
      <c r="A14" s="43"/>
      <c r="D14" s="36"/>
      <c r="E14" s="35"/>
      <c r="F14" s="36"/>
      <c r="G14" s="36"/>
      <c r="H14" s="36"/>
      <c r="I14" s="36"/>
      <c r="J14" s="36"/>
      <c r="K14" s="36"/>
      <c r="L14" s="36"/>
      <c r="P14" s="79"/>
    </row>
    <row r="15" spans="1:17" x14ac:dyDescent="0.25">
      <c r="A15" s="43"/>
      <c r="C15" s="2" t="s">
        <v>297</v>
      </c>
      <c r="D15" s="36"/>
      <c r="E15" s="35"/>
      <c r="F15" s="36"/>
      <c r="G15" s="36"/>
      <c r="H15" s="36"/>
      <c r="I15" s="36"/>
      <c r="J15" s="36"/>
      <c r="K15" s="36"/>
      <c r="L15" s="36"/>
      <c r="N15" s="145">
        <f>SUM(N10:N14)</f>
        <v>0</v>
      </c>
      <c r="P15" s="79"/>
      <c r="Q15" s="2"/>
    </row>
    <row r="16" spans="1:17" x14ac:dyDescent="0.25">
      <c r="A16" s="43" t="s">
        <v>294</v>
      </c>
      <c r="D16" s="36"/>
      <c r="E16" s="35"/>
      <c r="F16" s="36"/>
      <c r="G16" s="36"/>
      <c r="H16" s="36"/>
      <c r="I16" s="36"/>
      <c r="J16" s="36"/>
      <c r="K16" s="36"/>
      <c r="L16" s="36"/>
      <c r="P16" s="79"/>
    </row>
    <row r="17" spans="1:17" x14ac:dyDescent="0.25">
      <c r="A17" s="43"/>
      <c r="B17" s="2" t="s">
        <v>119</v>
      </c>
      <c r="D17" s="36"/>
      <c r="E17" s="35"/>
      <c r="F17" s="36"/>
      <c r="G17" s="36"/>
      <c r="H17" s="36"/>
      <c r="I17" s="36"/>
      <c r="J17" s="36"/>
      <c r="K17" s="36"/>
      <c r="L17" s="36"/>
      <c r="N17" s="2">
        <f t="shared" si="0"/>
        <v>0</v>
      </c>
      <c r="P17" s="79" t="e">
        <f t="shared" si="1"/>
        <v>#DIV/0!</v>
      </c>
    </row>
    <row r="18" spans="1:17" x14ac:dyDescent="0.25">
      <c r="A18" s="43"/>
      <c r="B18" s="2" t="s">
        <v>360</v>
      </c>
      <c r="D18" s="36"/>
      <c r="E18" s="35"/>
      <c r="F18" s="36"/>
      <c r="G18" s="36"/>
      <c r="H18" s="36"/>
      <c r="I18" s="36"/>
      <c r="J18" s="36"/>
      <c r="K18" s="36"/>
      <c r="L18" s="36"/>
      <c r="N18" s="2">
        <f t="shared" si="0"/>
        <v>0</v>
      </c>
      <c r="P18" s="79" t="e">
        <f t="shared" si="1"/>
        <v>#DIV/0!</v>
      </c>
      <c r="Q18" s="114"/>
    </row>
    <row r="19" spans="1:17" x14ac:dyDescent="0.25">
      <c r="A19" s="43"/>
      <c r="D19" s="36"/>
      <c r="E19" s="35"/>
      <c r="F19" s="36"/>
      <c r="G19" s="36"/>
      <c r="H19" s="36"/>
      <c r="I19" s="36"/>
      <c r="J19" s="36"/>
      <c r="K19" s="36"/>
      <c r="L19" s="36"/>
      <c r="P19" s="79"/>
      <c r="Q19" s="114"/>
    </row>
    <row r="20" spans="1:17" x14ac:dyDescent="0.25">
      <c r="A20" s="43"/>
      <c r="C20" s="2" t="s">
        <v>297</v>
      </c>
      <c r="D20" s="36"/>
      <c r="E20" s="35"/>
      <c r="F20" s="36"/>
      <c r="G20" s="36"/>
      <c r="H20" s="36"/>
      <c r="I20" s="36"/>
      <c r="J20" s="36"/>
      <c r="K20" s="36"/>
      <c r="L20" s="36"/>
      <c r="N20" s="145">
        <f>SUM(N17:N19)</f>
        <v>0</v>
      </c>
      <c r="P20" s="79"/>
      <c r="Q20" s="114"/>
    </row>
    <row r="21" spans="1:17" x14ac:dyDescent="0.25">
      <c r="A21" s="43" t="s">
        <v>295</v>
      </c>
      <c r="D21" s="36"/>
      <c r="E21" s="35"/>
      <c r="F21" s="36"/>
      <c r="G21" s="36"/>
      <c r="H21" s="36"/>
      <c r="I21" s="36"/>
      <c r="J21" s="36"/>
      <c r="K21" s="36"/>
      <c r="L21" s="36"/>
      <c r="P21" s="79"/>
      <c r="Q21" s="114"/>
    </row>
    <row r="22" spans="1:17" x14ac:dyDescent="0.25">
      <c r="A22" s="43"/>
      <c r="B22" s="2" t="s">
        <v>86</v>
      </c>
      <c r="D22" s="36"/>
      <c r="E22" s="35"/>
      <c r="F22" s="36"/>
      <c r="G22" s="36"/>
      <c r="H22" s="36"/>
      <c r="I22" s="36"/>
      <c r="J22" s="36"/>
      <c r="K22" s="36"/>
      <c r="L22" s="36"/>
      <c r="N22" s="2">
        <f t="shared" si="0"/>
        <v>0</v>
      </c>
      <c r="P22" s="79" t="e">
        <f t="shared" si="1"/>
        <v>#DIV/0!</v>
      </c>
      <c r="Q22" s="114"/>
    </row>
    <row r="23" spans="1:17" x14ac:dyDescent="0.25">
      <c r="A23" s="43"/>
      <c r="B23" s="2" t="s">
        <v>150</v>
      </c>
      <c r="D23" s="36"/>
      <c r="E23" s="35"/>
      <c r="F23" s="36"/>
      <c r="G23" s="36"/>
      <c r="H23" s="36"/>
      <c r="I23" s="36"/>
      <c r="J23" s="36"/>
      <c r="K23" s="36"/>
      <c r="L23" s="36"/>
      <c r="N23" s="2">
        <f t="shared" si="0"/>
        <v>0</v>
      </c>
      <c r="P23" s="79" t="e">
        <f t="shared" si="1"/>
        <v>#DIV/0!</v>
      </c>
      <c r="Q23" s="114"/>
    </row>
    <row r="24" spans="1:17" x14ac:dyDescent="0.25">
      <c r="A24" s="43"/>
      <c r="B24" s="2" t="s">
        <v>87</v>
      </c>
      <c r="D24" s="36"/>
      <c r="E24" s="35"/>
      <c r="F24" s="36"/>
      <c r="G24" s="36"/>
      <c r="H24" s="36"/>
      <c r="I24" s="36"/>
      <c r="J24" s="36"/>
      <c r="K24" s="36"/>
      <c r="L24" s="36"/>
      <c r="N24" s="2">
        <f t="shared" si="0"/>
        <v>0</v>
      </c>
      <c r="P24" s="79" t="e">
        <f t="shared" si="1"/>
        <v>#DIV/0!</v>
      </c>
      <c r="Q24" s="114"/>
    </row>
    <row r="25" spans="1:17" x14ac:dyDescent="0.25">
      <c r="A25" s="43"/>
      <c r="D25" s="36"/>
      <c r="E25" s="35"/>
      <c r="F25" s="36"/>
      <c r="G25" s="36"/>
      <c r="H25" s="36"/>
      <c r="I25" s="36"/>
      <c r="J25" s="36"/>
      <c r="K25" s="36"/>
      <c r="L25" s="36"/>
      <c r="P25" s="79"/>
      <c r="Q25" s="114"/>
    </row>
    <row r="26" spans="1:17" x14ac:dyDescent="0.25">
      <c r="A26" s="43"/>
      <c r="C26" s="2" t="s">
        <v>297</v>
      </c>
      <c r="D26" s="36"/>
      <c r="E26" s="35"/>
      <c r="F26" s="36"/>
      <c r="G26" s="36"/>
      <c r="H26" s="36"/>
      <c r="I26" s="36"/>
      <c r="J26" s="36"/>
      <c r="K26" s="36"/>
      <c r="L26" s="36"/>
      <c r="N26" s="145">
        <f>SUM(N22:N25)</f>
        <v>0</v>
      </c>
      <c r="P26" s="79"/>
      <c r="Q26" s="114"/>
    </row>
    <row r="27" spans="1:17" x14ac:dyDescent="0.25">
      <c r="A27" s="43" t="s">
        <v>296</v>
      </c>
      <c r="D27" s="36"/>
      <c r="E27" s="35"/>
      <c r="F27" s="36"/>
      <c r="G27" s="36"/>
      <c r="H27" s="36"/>
      <c r="I27" s="36"/>
      <c r="J27" s="36"/>
      <c r="K27" s="36"/>
      <c r="L27" s="36"/>
      <c r="P27" s="79"/>
      <c r="Q27" s="114"/>
    </row>
    <row r="28" spans="1:17" x14ac:dyDescent="0.25">
      <c r="B28" s="2" t="s">
        <v>111</v>
      </c>
      <c r="D28" s="36"/>
      <c r="E28" s="35"/>
      <c r="F28" s="36"/>
      <c r="G28" s="36"/>
      <c r="H28" s="36"/>
      <c r="I28" s="36"/>
      <c r="J28" s="36"/>
      <c r="K28" s="36"/>
      <c r="L28" s="36"/>
      <c r="M28" s="48"/>
      <c r="N28" s="2">
        <f t="shared" si="0"/>
        <v>0</v>
      </c>
      <c r="P28" s="79" t="e">
        <f>ROUND(N28/D28,2)</f>
        <v>#DIV/0!</v>
      </c>
      <c r="Q28" s="114"/>
    </row>
    <row r="29" spans="1:17" x14ac:dyDescent="0.25">
      <c r="B29" s="2" t="s">
        <v>359</v>
      </c>
      <c r="D29" s="36"/>
      <c r="E29" s="35"/>
      <c r="F29" s="36"/>
      <c r="G29" s="36"/>
      <c r="H29" s="36"/>
      <c r="I29" s="36"/>
      <c r="J29" s="36"/>
      <c r="K29" s="36"/>
      <c r="L29" s="36"/>
      <c r="M29" s="48"/>
      <c r="N29" s="2">
        <f t="shared" si="0"/>
        <v>0</v>
      </c>
      <c r="P29" s="79" t="e">
        <f>ROUND(N29/D29,2)</f>
        <v>#DIV/0!</v>
      </c>
      <c r="Q29" s="114"/>
    </row>
    <row r="30" spans="1:17" x14ac:dyDescent="0.25">
      <c r="D30" s="36"/>
      <c r="E30" s="35"/>
      <c r="F30" s="36"/>
      <c r="G30" s="36"/>
      <c r="H30" s="36"/>
      <c r="I30" s="36"/>
      <c r="J30" s="36"/>
      <c r="K30" s="36"/>
      <c r="L30" s="36"/>
      <c r="M30" s="48"/>
      <c r="P30" s="79"/>
      <c r="Q30" s="114"/>
    </row>
    <row r="31" spans="1:17" x14ac:dyDescent="0.25">
      <c r="C31" s="2" t="s">
        <v>297</v>
      </c>
      <c r="D31" s="36"/>
      <c r="E31" s="35"/>
      <c r="F31" s="36"/>
      <c r="G31" s="36"/>
      <c r="H31" s="36"/>
      <c r="I31" s="36"/>
      <c r="J31" s="36"/>
      <c r="K31" s="36"/>
      <c r="L31" s="36"/>
      <c r="M31" s="48"/>
      <c r="N31" s="145">
        <f>SUM(N28:N30)</f>
        <v>0</v>
      </c>
      <c r="P31" s="79"/>
      <c r="Q31" s="114"/>
    </row>
    <row r="32" spans="1:17" x14ac:dyDescent="0.25">
      <c r="D32" s="71"/>
      <c r="E32" s="38"/>
      <c r="F32" s="71"/>
      <c r="G32" s="38"/>
      <c r="H32" s="71"/>
      <c r="I32" s="38"/>
      <c r="J32" s="71"/>
      <c r="K32" s="38"/>
      <c r="L32" s="71"/>
      <c r="M32" s="38"/>
      <c r="N32" s="71"/>
      <c r="O32" s="38"/>
      <c r="P32" s="139"/>
    </row>
    <row r="33" spans="1:19" x14ac:dyDescent="0.25">
      <c r="B33" s="49" t="s">
        <v>164</v>
      </c>
      <c r="C33" s="49"/>
      <c r="D33" s="38">
        <f>SUM(D10:D32)</f>
        <v>0</v>
      </c>
      <c r="E33" s="38"/>
      <c r="F33" s="38">
        <f>SUM(F10:F32)</f>
        <v>0</v>
      </c>
      <c r="G33" s="38"/>
      <c r="H33" s="38">
        <f>SUM(H10:H32)</f>
        <v>0</v>
      </c>
      <c r="I33" s="38"/>
      <c r="J33" s="38">
        <f>SUM(J10:J32)</f>
        <v>0</v>
      </c>
      <c r="K33" s="38"/>
      <c r="L33" s="38">
        <f>SUM(L10:L32)</f>
        <v>0</v>
      </c>
      <c r="M33" s="38"/>
      <c r="N33" s="38">
        <f>N15+N20+N26+N31</f>
        <v>0</v>
      </c>
      <c r="O33" s="38"/>
      <c r="P33" s="140" t="s">
        <v>255</v>
      </c>
    </row>
    <row r="34" spans="1:19" x14ac:dyDescent="0.25">
      <c r="E34" s="38"/>
      <c r="G34" s="48"/>
      <c r="K34" s="48"/>
      <c r="M34" s="48"/>
    </row>
    <row r="35" spans="1:19" x14ac:dyDescent="0.25">
      <c r="A35" s="76" t="s">
        <v>159</v>
      </c>
      <c r="B35" s="76"/>
      <c r="C35" s="76"/>
      <c r="D35" s="76"/>
      <c r="E35" s="35"/>
      <c r="F35" s="36"/>
      <c r="G35" s="36"/>
      <c r="H35" s="36"/>
      <c r="I35" s="36"/>
      <c r="J35" s="36"/>
      <c r="K35" s="36"/>
      <c r="L35" s="36"/>
      <c r="M35" s="48"/>
      <c r="N35" s="2">
        <f t="shared" ref="N35:N60" si="2">D35-SUM(F35:L35)</f>
        <v>0</v>
      </c>
      <c r="P35" s="79"/>
      <c r="Q35" s="114"/>
    </row>
    <row r="36" spans="1:19" x14ac:dyDescent="0.25">
      <c r="A36" s="76" t="s">
        <v>357</v>
      </c>
      <c r="B36" s="76"/>
      <c r="C36" s="76"/>
      <c r="D36" s="76"/>
      <c r="E36" s="35"/>
      <c r="F36" s="36"/>
      <c r="G36" s="36"/>
      <c r="H36" s="36"/>
      <c r="I36" s="36"/>
      <c r="J36" s="36"/>
      <c r="K36" s="36"/>
      <c r="L36" s="36"/>
      <c r="M36" s="48"/>
      <c r="P36" s="79"/>
      <c r="Q36" s="114"/>
    </row>
    <row r="37" spans="1:19" x14ac:dyDescent="0.25">
      <c r="B37" s="286" t="s">
        <v>370</v>
      </c>
      <c r="C37" s="286"/>
      <c r="D37" s="280"/>
      <c r="E37" s="35"/>
      <c r="F37" s="36"/>
      <c r="G37" s="36"/>
      <c r="H37" s="36"/>
      <c r="I37" s="36"/>
      <c r="J37" s="36"/>
      <c r="K37" s="36"/>
      <c r="L37" s="36"/>
      <c r="M37" s="36"/>
      <c r="N37" s="280">
        <f t="shared" ref="N37:N40" si="3">D37-SUM(F37:L37)</f>
        <v>0</v>
      </c>
      <c r="O37" s="280"/>
      <c r="P37" s="77"/>
      <c r="Q37" s="114"/>
      <c r="R37" s="12"/>
      <c r="S37" s="12"/>
    </row>
    <row r="38" spans="1:19" x14ac:dyDescent="0.25">
      <c r="B38" s="286" t="s">
        <v>371</v>
      </c>
      <c r="C38" s="286"/>
      <c r="D38" s="280"/>
      <c r="E38" s="35"/>
      <c r="F38" s="36"/>
      <c r="G38" s="36"/>
      <c r="H38" s="36"/>
      <c r="I38" s="36"/>
      <c r="J38" s="36"/>
      <c r="K38" s="36"/>
      <c r="L38" s="36"/>
      <c r="M38" s="36"/>
      <c r="N38" s="280">
        <f t="shared" si="3"/>
        <v>0</v>
      </c>
      <c r="O38" s="280"/>
      <c r="P38" s="77"/>
      <c r="Q38" s="114"/>
      <c r="R38" s="12"/>
      <c r="S38" s="12"/>
    </row>
    <row r="39" spans="1:19" x14ac:dyDescent="0.25">
      <c r="B39" s="286" t="s">
        <v>372</v>
      </c>
      <c r="C39" s="286"/>
      <c r="D39" s="280"/>
      <c r="E39" s="35"/>
      <c r="F39" s="36"/>
      <c r="G39" s="36"/>
      <c r="H39" s="36"/>
      <c r="I39" s="36"/>
      <c r="J39" s="36"/>
      <c r="K39" s="36"/>
      <c r="L39" s="36"/>
      <c r="M39" s="36"/>
      <c r="N39" s="280">
        <f t="shared" si="3"/>
        <v>0</v>
      </c>
      <c r="O39" s="280"/>
      <c r="P39" s="77"/>
      <c r="Q39" s="114"/>
      <c r="R39" s="12"/>
      <c r="S39" s="12"/>
    </row>
    <row r="40" spans="1:19" x14ac:dyDescent="0.25">
      <c r="B40" s="286" t="s">
        <v>373</v>
      </c>
      <c r="C40" s="286"/>
      <c r="D40" s="280"/>
      <c r="E40" s="35"/>
      <c r="F40" s="36"/>
      <c r="G40" s="36"/>
      <c r="H40" s="36"/>
      <c r="I40" s="36"/>
      <c r="J40" s="36"/>
      <c r="K40" s="36"/>
      <c r="L40" s="36"/>
      <c r="M40" s="36"/>
      <c r="N40" s="280">
        <f t="shared" si="3"/>
        <v>0</v>
      </c>
      <c r="O40" s="280"/>
      <c r="P40" s="77"/>
      <c r="Q40" s="114"/>
      <c r="R40" s="12"/>
      <c r="S40" s="12"/>
    </row>
    <row r="41" spans="1:19" x14ac:dyDescent="0.25">
      <c r="B41" s="286" t="s">
        <v>374</v>
      </c>
      <c r="C41" s="286"/>
      <c r="D41" s="280"/>
      <c r="E41" s="35"/>
      <c r="F41" s="36"/>
      <c r="G41" s="36"/>
      <c r="H41" s="36"/>
      <c r="I41" s="36"/>
      <c r="J41" s="36"/>
      <c r="K41" s="36"/>
      <c r="L41" s="36"/>
      <c r="M41" s="36"/>
      <c r="N41" s="280">
        <f t="shared" ref="N41" si="4">D41-SUM(F41:L41)</f>
        <v>0</v>
      </c>
      <c r="O41" s="280"/>
      <c r="P41" s="77"/>
      <c r="Q41" s="114"/>
      <c r="R41" s="12"/>
      <c r="S41" s="12"/>
    </row>
    <row r="42" spans="1:19" x14ac:dyDescent="0.25">
      <c r="A42" s="76" t="s">
        <v>92</v>
      </c>
      <c r="B42" s="76"/>
      <c r="C42" s="76"/>
      <c r="D42" s="76"/>
      <c r="E42" s="35"/>
      <c r="F42" s="36"/>
      <c r="G42" s="36"/>
      <c r="H42" s="36"/>
      <c r="I42" s="36"/>
      <c r="J42" s="36"/>
      <c r="K42" s="36"/>
      <c r="L42" s="36"/>
      <c r="M42" s="36"/>
      <c r="N42" s="76">
        <f t="shared" ref="N42:N47" si="5">D42-SUM(F42:L42)</f>
        <v>0</v>
      </c>
      <c r="O42" s="76"/>
      <c r="P42" s="77"/>
      <c r="Q42" s="114"/>
      <c r="R42" s="12"/>
      <c r="S42" s="12"/>
    </row>
    <row r="43" spans="1:19" x14ac:dyDescent="0.25">
      <c r="A43" s="76" t="s">
        <v>139</v>
      </c>
      <c r="B43" s="76"/>
      <c r="C43" s="76"/>
      <c r="D43" s="76"/>
      <c r="E43" s="35"/>
      <c r="F43" s="36"/>
      <c r="G43" s="36"/>
      <c r="H43" s="36"/>
      <c r="I43" s="36"/>
      <c r="J43" s="36"/>
      <c r="K43" s="36"/>
      <c r="L43" s="36"/>
      <c r="M43" s="36"/>
      <c r="N43" s="76">
        <f t="shared" si="5"/>
        <v>0</v>
      </c>
      <c r="O43" s="76"/>
      <c r="P43" s="77"/>
      <c r="Q43" s="114"/>
      <c r="R43" s="12"/>
      <c r="S43" s="12"/>
    </row>
    <row r="44" spans="1:19" x14ac:dyDescent="0.25">
      <c r="A44" s="76" t="s">
        <v>107</v>
      </c>
      <c r="B44" s="76"/>
      <c r="C44" s="76"/>
      <c r="D44" s="76"/>
      <c r="E44" s="35"/>
      <c r="F44" s="36"/>
      <c r="G44" s="36"/>
      <c r="H44" s="36"/>
      <c r="I44" s="36"/>
      <c r="J44" s="36"/>
      <c r="K44" s="36"/>
      <c r="L44" s="36"/>
      <c r="M44" s="36"/>
      <c r="N44" s="76">
        <f t="shared" si="5"/>
        <v>0</v>
      </c>
      <c r="O44" s="76"/>
      <c r="P44" s="77"/>
      <c r="Q44" s="114"/>
      <c r="R44" s="12"/>
      <c r="S44" s="12"/>
    </row>
    <row r="45" spans="1:19" x14ac:dyDescent="0.25">
      <c r="A45" s="76" t="s">
        <v>106</v>
      </c>
      <c r="B45" s="76"/>
      <c r="C45" s="76"/>
      <c r="D45" s="76"/>
      <c r="E45" s="35"/>
      <c r="F45" s="36"/>
      <c r="G45" s="36"/>
      <c r="H45" s="36"/>
      <c r="I45" s="36"/>
      <c r="J45" s="36"/>
      <c r="K45" s="36"/>
      <c r="L45" s="36"/>
      <c r="M45" s="36"/>
      <c r="N45" s="76">
        <f t="shared" si="5"/>
        <v>0</v>
      </c>
      <c r="O45" s="76"/>
      <c r="P45" s="77"/>
      <c r="Q45" s="114"/>
      <c r="R45" s="12"/>
      <c r="S45" s="12"/>
    </row>
    <row r="46" spans="1:19" x14ac:dyDescent="0.25">
      <c r="A46" s="76" t="s">
        <v>103</v>
      </c>
      <c r="B46" s="76"/>
      <c r="C46" s="36"/>
      <c r="D46" s="76"/>
      <c r="E46" s="35"/>
      <c r="F46" s="36"/>
      <c r="G46" s="36"/>
      <c r="H46" s="36"/>
      <c r="I46" s="36"/>
      <c r="J46" s="36"/>
      <c r="K46" s="36"/>
      <c r="L46" s="36"/>
      <c r="M46" s="36"/>
      <c r="N46" s="76">
        <f t="shared" si="5"/>
        <v>0</v>
      </c>
      <c r="O46" s="76"/>
      <c r="P46" s="77"/>
      <c r="Q46" s="114"/>
      <c r="R46" s="12"/>
      <c r="S46" s="12"/>
    </row>
    <row r="47" spans="1:19" x14ac:dyDescent="0.25">
      <c r="A47" s="76" t="s">
        <v>104</v>
      </c>
      <c r="B47" s="76"/>
      <c r="C47" s="76"/>
      <c r="D47" s="76"/>
      <c r="E47" s="35"/>
      <c r="F47" s="36"/>
      <c r="G47" s="36"/>
      <c r="H47" s="36"/>
      <c r="I47" s="36"/>
      <c r="J47" s="36"/>
      <c r="K47" s="36"/>
      <c r="L47" s="36"/>
      <c r="M47" s="36"/>
      <c r="N47" s="76">
        <f t="shared" si="5"/>
        <v>0</v>
      </c>
      <c r="O47" s="76"/>
      <c r="P47" s="77"/>
      <c r="Q47" s="114"/>
      <c r="R47" s="12"/>
      <c r="S47" s="12"/>
    </row>
    <row r="48" spans="1:19" x14ac:dyDescent="0.25">
      <c r="A48" s="76" t="s">
        <v>358</v>
      </c>
      <c r="B48" s="76"/>
      <c r="C48" s="76"/>
      <c r="D48" s="76"/>
      <c r="E48" s="35"/>
      <c r="F48" s="36"/>
      <c r="G48" s="36"/>
      <c r="H48" s="36"/>
      <c r="I48" s="36"/>
      <c r="J48" s="36"/>
      <c r="K48" s="36"/>
      <c r="L48" s="36"/>
      <c r="M48" s="36"/>
      <c r="N48" s="76">
        <f>D48-SUM(F48:L48)</f>
        <v>0</v>
      </c>
      <c r="O48" s="76"/>
      <c r="P48" s="77"/>
      <c r="Q48" s="114"/>
      <c r="R48" s="12"/>
      <c r="S48" s="12"/>
    </row>
    <row r="49" spans="1:17" x14ac:dyDescent="0.25">
      <c r="A49" s="76" t="s">
        <v>115</v>
      </c>
      <c r="B49" s="76"/>
      <c r="C49" s="76"/>
      <c r="D49" s="76"/>
      <c r="E49" s="35"/>
      <c r="F49" s="36"/>
      <c r="G49" s="36"/>
      <c r="H49" s="36"/>
      <c r="I49" s="36"/>
      <c r="J49" s="36"/>
      <c r="K49" s="36"/>
      <c r="L49" s="36"/>
      <c r="M49" s="48"/>
      <c r="N49" s="2">
        <f t="shared" si="2"/>
        <v>0</v>
      </c>
      <c r="P49" s="79"/>
      <c r="Q49" s="114"/>
    </row>
    <row r="50" spans="1:17" x14ac:dyDescent="0.25">
      <c r="A50" s="76" t="s">
        <v>105</v>
      </c>
      <c r="B50" s="76"/>
      <c r="C50" s="76"/>
      <c r="D50" s="76"/>
      <c r="E50" s="35"/>
      <c r="F50" s="36"/>
      <c r="G50" s="36"/>
      <c r="H50" s="36"/>
      <c r="I50" s="36"/>
      <c r="J50" s="36"/>
      <c r="K50" s="36"/>
      <c r="L50" s="36"/>
      <c r="M50" s="48"/>
      <c r="N50" s="2">
        <f t="shared" si="2"/>
        <v>0</v>
      </c>
      <c r="P50" s="79"/>
      <c r="Q50" s="114"/>
    </row>
    <row r="51" spans="1:17" x14ac:dyDescent="0.25">
      <c r="A51" s="76" t="s">
        <v>117</v>
      </c>
      <c r="B51" s="76"/>
      <c r="C51" s="36"/>
      <c r="D51" s="76"/>
      <c r="E51" s="35"/>
      <c r="F51" s="36"/>
      <c r="G51" s="36"/>
      <c r="H51" s="36"/>
      <c r="I51" s="36"/>
      <c r="J51" s="36"/>
      <c r="K51" s="36"/>
      <c r="L51" s="36"/>
      <c r="M51" s="48"/>
      <c r="N51" s="2">
        <f t="shared" si="2"/>
        <v>0</v>
      </c>
      <c r="P51" s="79"/>
      <c r="Q51" s="114"/>
    </row>
    <row r="52" spans="1:17" x14ac:dyDescent="0.25">
      <c r="A52" s="76" t="s">
        <v>116</v>
      </c>
      <c r="B52" s="76"/>
      <c r="C52" s="76"/>
      <c r="D52" s="76"/>
      <c r="E52" s="35"/>
      <c r="F52" s="36"/>
      <c r="G52" s="36"/>
      <c r="H52" s="36"/>
      <c r="I52" s="36"/>
      <c r="J52" s="36"/>
      <c r="K52" s="36"/>
      <c r="L52" s="36"/>
      <c r="M52" s="48"/>
      <c r="N52" s="2">
        <f t="shared" si="2"/>
        <v>0</v>
      </c>
      <c r="P52" s="79"/>
      <c r="Q52" s="114"/>
    </row>
    <row r="53" spans="1:17" x14ac:dyDescent="0.25">
      <c r="A53" s="76" t="s">
        <v>149</v>
      </c>
      <c r="B53" s="76"/>
      <c r="C53" s="76"/>
      <c r="D53" s="76"/>
      <c r="E53" s="35"/>
      <c r="F53" s="36"/>
      <c r="G53" s="36"/>
      <c r="H53" s="36"/>
      <c r="I53" s="36"/>
      <c r="J53" s="36"/>
      <c r="K53" s="36"/>
      <c r="L53" s="36"/>
      <c r="M53" s="48"/>
      <c r="N53" s="2">
        <f t="shared" si="2"/>
        <v>0</v>
      </c>
      <c r="P53" s="79"/>
      <c r="Q53" s="114"/>
    </row>
    <row r="54" spans="1:17" x14ac:dyDescent="0.25">
      <c r="A54" s="76" t="s">
        <v>289</v>
      </c>
      <c r="B54" s="76"/>
      <c r="C54" s="76"/>
      <c r="D54" s="76"/>
      <c r="E54" s="35"/>
      <c r="F54" s="36"/>
      <c r="G54" s="36"/>
      <c r="H54" s="36"/>
      <c r="I54" s="36"/>
      <c r="J54" s="36"/>
      <c r="K54" s="36"/>
      <c r="L54" s="36"/>
      <c r="M54" s="48"/>
      <c r="N54" s="2">
        <f t="shared" si="2"/>
        <v>0</v>
      </c>
      <c r="P54" s="79"/>
      <c r="Q54" s="114"/>
    </row>
    <row r="55" spans="1:17" x14ac:dyDescent="0.25">
      <c r="A55" s="76" t="s">
        <v>290</v>
      </c>
      <c r="B55" s="76"/>
      <c r="C55" s="76"/>
      <c r="D55" s="76"/>
      <c r="E55" s="35"/>
      <c r="F55" s="36"/>
      <c r="G55" s="36"/>
      <c r="H55" s="36"/>
      <c r="I55" s="36"/>
      <c r="J55" s="36"/>
      <c r="K55" s="36"/>
      <c r="L55" s="36"/>
      <c r="M55" s="48"/>
      <c r="N55" s="2">
        <f t="shared" si="2"/>
        <v>0</v>
      </c>
      <c r="P55" s="79"/>
      <c r="Q55" s="114"/>
    </row>
    <row r="56" spans="1:17" x14ac:dyDescent="0.25">
      <c r="A56" s="76" t="s">
        <v>94</v>
      </c>
      <c r="B56" s="76"/>
      <c r="C56" s="76"/>
      <c r="D56" s="76"/>
      <c r="E56" s="35"/>
      <c r="F56" s="36"/>
      <c r="G56" s="36"/>
      <c r="H56" s="36"/>
      <c r="I56" s="36"/>
      <c r="J56" s="36"/>
      <c r="K56" s="36"/>
      <c r="L56" s="36"/>
      <c r="M56" s="48"/>
      <c r="N56" s="2">
        <f t="shared" si="2"/>
        <v>0</v>
      </c>
      <c r="P56" s="79"/>
      <c r="Q56" s="114"/>
    </row>
    <row r="57" spans="1:17" x14ac:dyDescent="0.25">
      <c r="A57" s="76" t="s">
        <v>118</v>
      </c>
      <c r="B57" s="76"/>
      <c r="C57" s="36"/>
      <c r="D57" s="76"/>
      <c r="E57" s="35"/>
      <c r="F57" s="36"/>
      <c r="G57" s="36"/>
      <c r="H57" s="36"/>
      <c r="I57" s="36"/>
      <c r="J57" s="36"/>
      <c r="K57" s="36"/>
      <c r="L57" s="36"/>
      <c r="M57" s="48"/>
      <c r="N57" s="2">
        <f t="shared" si="2"/>
        <v>0</v>
      </c>
      <c r="P57" s="79"/>
      <c r="Q57" s="114"/>
    </row>
    <row r="58" spans="1:17" x14ac:dyDescent="0.25">
      <c r="A58" s="76" t="s">
        <v>88</v>
      </c>
      <c r="B58" s="76"/>
      <c r="C58" s="76"/>
      <c r="D58" s="76"/>
      <c r="E58" s="35"/>
      <c r="F58" s="36"/>
      <c r="G58" s="36"/>
      <c r="H58" s="36"/>
      <c r="I58" s="36"/>
      <c r="J58" s="36"/>
      <c r="K58" s="36"/>
      <c r="L58" s="36"/>
      <c r="M58" s="48"/>
      <c r="N58" s="2">
        <f t="shared" si="2"/>
        <v>0</v>
      </c>
      <c r="P58" s="79"/>
      <c r="Q58" s="114"/>
    </row>
    <row r="59" spans="1:17" x14ac:dyDescent="0.25">
      <c r="A59" s="76" t="s">
        <v>291</v>
      </c>
      <c r="B59" s="76"/>
      <c r="C59" s="76"/>
      <c r="D59" s="76"/>
      <c r="E59" s="35"/>
      <c r="F59" s="36"/>
      <c r="G59" s="36"/>
      <c r="H59" s="36"/>
      <c r="I59" s="36"/>
      <c r="J59" s="36"/>
      <c r="K59" s="36"/>
      <c r="L59" s="36"/>
      <c r="M59" s="48"/>
      <c r="N59" s="2">
        <f t="shared" si="2"/>
        <v>0</v>
      </c>
      <c r="P59" s="79"/>
      <c r="Q59" s="114"/>
    </row>
    <row r="60" spans="1:17" x14ac:dyDescent="0.25">
      <c r="A60" s="76" t="s">
        <v>292</v>
      </c>
      <c r="B60" s="76"/>
      <c r="C60" s="76"/>
      <c r="D60" s="76"/>
      <c r="E60" s="35"/>
      <c r="F60" s="36"/>
      <c r="G60" s="36"/>
      <c r="H60" s="36"/>
      <c r="I60" s="36"/>
      <c r="J60" s="36"/>
      <c r="K60" s="36"/>
      <c r="L60" s="36"/>
      <c r="M60" s="48"/>
      <c r="N60" s="2">
        <f t="shared" si="2"/>
        <v>0</v>
      </c>
      <c r="P60" s="79"/>
      <c r="Q60" s="114"/>
    </row>
    <row r="61" spans="1:17" x14ac:dyDescent="0.25">
      <c r="A61" s="259"/>
      <c r="B61" s="259"/>
      <c r="C61" s="259"/>
      <c r="D61" s="259"/>
      <c r="E61" s="35"/>
      <c r="F61" s="36"/>
      <c r="G61" s="36"/>
      <c r="H61" s="36"/>
      <c r="I61" s="36"/>
      <c r="J61" s="36"/>
      <c r="K61" s="36"/>
      <c r="L61" s="36"/>
      <c r="M61" s="48"/>
      <c r="P61" s="79"/>
      <c r="Q61" s="114"/>
    </row>
    <row r="62" spans="1:17" x14ac:dyDescent="0.25">
      <c r="A62" s="259"/>
      <c r="B62" s="259"/>
      <c r="C62" s="259" t="s">
        <v>297</v>
      </c>
      <c r="D62" s="277">
        <f>SUM(D33:D61)</f>
        <v>0</v>
      </c>
      <c r="E62" s="35"/>
      <c r="F62" s="277">
        <f>SUM(F33:F61)</f>
        <v>0</v>
      </c>
      <c r="G62" s="36"/>
      <c r="H62" s="277">
        <f>SUM(H33:H61)</f>
        <v>0</v>
      </c>
      <c r="I62" s="36"/>
      <c r="J62" s="277">
        <f>SUM(J33:J61)</f>
        <v>0</v>
      </c>
      <c r="K62" s="36"/>
      <c r="L62" s="277">
        <f>SUM(L33:L61)</f>
        <v>0</v>
      </c>
      <c r="M62" s="48"/>
      <c r="N62" s="277">
        <f>SUM(N33:N61)</f>
        <v>0</v>
      </c>
      <c r="P62" s="318" t="s">
        <v>435</v>
      </c>
      <c r="Q62" s="114"/>
    </row>
    <row r="63" spans="1:17" x14ac:dyDescent="0.25">
      <c r="A63" s="259"/>
      <c r="B63" s="259"/>
      <c r="C63" s="259"/>
      <c r="D63" s="259"/>
      <c r="E63" s="35"/>
      <c r="F63" s="259"/>
      <c r="G63" s="36"/>
      <c r="H63" s="259"/>
      <c r="I63" s="36"/>
      <c r="J63" s="259"/>
      <c r="K63" s="36"/>
      <c r="L63" s="259"/>
      <c r="M63" s="48"/>
      <c r="N63" s="259"/>
      <c r="P63" s="79"/>
      <c r="Q63" s="114"/>
    </row>
    <row r="64" spans="1:17" x14ac:dyDescent="0.25">
      <c r="A64" s="76" t="s">
        <v>262</v>
      </c>
      <c r="B64" s="76"/>
      <c r="C64" s="76"/>
      <c r="D64" s="76">
        <f>'Exh G depreciation'!G26</f>
        <v>0</v>
      </c>
      <c r="E64" s="35"/>
      <c r="F64" s="259"/>
      <c r="G64" s="36"/>
      <c r="H64" s="259"/>
      <c r="I64" s="36"/>
      <c r="J64" s="259"/>
      <c r="K64" s="36"/>
      <c r="L64" s="259"/>
      <c r="M64" s="48"/>
      <c r="N64" s="2">
        <f t="shared" ref="N64" si="6">D64-SUM(F64:L64)</f>
        <v>0</v>
      </c>
      <c r="P64" s="79"/>
      <c r="Q64" s="114"/>
    </row>
    <row r="65" spans="1:18" x14ac:dyDescent="0.25">
      <c r="D65" s="71"/>
      <c r="E65" s="38"/>
      <c r="F65" s="71"/>
      <c r="G65" s="38"/>
      <c r="H65" s="71"/>
      <c r="I65" s="38"/>
      <c r="J65" s="71"/>
      <c r="K65" s="38"/>
      <c r="L65" s="71"/>
      <c r="M65" s="38"/>
      <c r="N65" s="71"/>
      <c r="O65" s="38"/>
      <c r="P65" s="79"/>
    </row>
    <row r="66" spans="1:18" ht="15.75" thickBot="1" x14ac:dyDescent="0.3">
      <c r="A66" s="2" t="s">
        <v>368</v>
      </c>
      <c r="D66" s="141">
        <f>SUM(D62:D65)</f>
        <v>0</v>
      </c>
      <c r="E66" s="62"/>
      <c r="F66" s="141">
        <f>SUM(F62:F65)</f>
        <v>0</v>
      </c>
      <c r="G66" s="62"/>
      <c r="H66" s="141">
        <f>SUM(H62:H65)</f>
        <v>0</v>
      </c>
      <c r="I66" s="62"/>
      <c r="J66" s="141">
        <f>SUM(J62:J65)</f>
        <v>0</v>
      </c>
      <c r="K66" s="62"/>
      <c r="L66" s="141">
        <f>SUM(L62:L65)</f>
        <v>0</v>
      </c>
      <c r="M66" s="62"/>
      <c r="N66" s="141">
        <f>SUM(N62:N65)</f>
        <v>0</v>
      </c>
      <c r="O66" s="38"/>
    </row>
    <row r="67" spans="1:18" ht="15.75" thickTop="1" x14ac:dyDescent="0.25">
      <c r="D67" s="62"/>
      <c r="E67" s="62"/>
      <c r="F67" s="62"/>
      <c r="G67" s="62"/>
      <c r="H67" s="62"/>
      <c r="I67" s="62"/>
      <c r="J67" s="62"/>
      <c r="K67" s="62"/>
      <c r="L67" s="62"/>
      <c r="M67" s="62"/>
      <c r="N67" s="62"/>
      <c r="O67" s="38"/>
      <c r="P67" s="38"/>
      <c r="Q67" s="49"/>
    </row>
    <row r="68" spans="1:18" x14ac:dyDescent="0.25">
      <c r="D68" s="2" t="s">
        <v>342</v>
      </c>
      <c r="E68" s="63"/>
      <c r="M68" s="36"/>
      <c r="N68" s="38">
        <f>D66-SUM(F66:L66)</f>
        <v>0</v>
      </c>
      <c r="P68" s="49" t="s">
        <v>197</v>
      </c>
    </row>
    <row r="69" spans="1:18" x14ac:dyDescent="0.25">
      <c r="D69" s="65"/>
      <c r="E69" s="65"/>
      <c r="P69" s="79"/>
    </row>
    <row r="70" spans="1:18" x14ac:dyDescent="0.25">
      <c r="D70" s="65"/>
      <c r="E70" s="65"/>
      <c r="J70" s="48"/>
      <c r="K70" s="48"/>
      <c r="L70" s="48"/>
      <c r="M70" s="48"/>
      <c r="N70" s="70"/>
      <c r="O70" s="38"/>
      <c r="P70" s="258"/>
    </row>
    <row r="71" spans="1:18" ht="57.6" customHeight="1" x14ac:dyDescent="0.25">
      <c r="A71" s="291" t="s">
        <v>263</v>
      </c>
      <c r="C71" s="360" t="s">
        <v>447</v>
      </c>
      <c r="D71" s="360"/>
      <c r="E71" s="360"/>
      <c r="F71" s="360"/>
      <c r="G71" s="360"/>
      <c r="H71" s="360"/>
      <c r="I71" s="360"/>
      <c r="J71" s="360"/>
      <c r="K71" s="360"/>
      <c r="L71" s="360"/>
      <c r="M71" s="360"/>
      <c r="N71" s="360"/>
      <c r="O71" s="288"/>
      <c r="P71" s="288"/>
      <c r="Q71" s="289"/>
    </row>
    <row r="72" spans="1:18" x14ac:dyDescent="0.25">
      <c r="C72" s="5"/>
      <c r="E72" s="5"/>
      <c r="F72" s="14"/>
      <c r="G72" s="14"/>
      <c r="H72" s="14"/>
      <c r="I72" s="14"/>
      <c r="J72" s="14"/>
      <c r="K72" s="14"/>
      <c r="L72" s="14"/>
      <c r="M72" s="14"/>
      <c r="N72" s="6"/>
      <c r="O72" s="6"/>
      <c r="P72" s="260"/>
      <c r="Q72" s="150"/>
    </row>
    <row r="73" spans="1:18" ht="13.9" customHeight="1" x14ac:dyDescent="0.25">
      <c r="C73" s="290" t="s">
        <v>366</v>
      </c>
      <c r="E73" s="290"/>
      <c r="F73" s="290"/>
      <c r="G73" s="290"/>
      <c r="H73" s="290"/>
      <c r="I73" s="290"/>
      <c r="J73" s="290"/>
      <c r="K73" s="290"/>
      <c r="L73" s="290"/>
      <c r="M73" s="290"/>
      <c r="N73" s="290"/>
      <c r="O73" s="290"/>
      <c r="P73" s="290"/>
      <c r="Q73" s="290"/>
      <c r="R73" s="290"/>
    </row>
    <row r="74" spans="1:18" x14ac:dyDescent="0.25">
      <c r="C74" s="5"/>
      <c r="E74" s="5"/>
      <c r="F74" s="14"/>
      <c r="G74" s="14"/>
      <c r="H74" s="14"/>
      <c r="I74" s="14"/>
      <c r="J74" s="14"/>
      <c r="K74" s="14"/>
      <c r="L74" s="14"/>
      <c r="M74" s="14"/>
      <c r="N74" s="6"/>
      <c r="O74" s="6"/>
      <c r="P74" s="260"/>
      <c r="Q74" s="150"/>
    </row>
    <row r="75" spans="1:18" ht="28.9" customHeight="1" x14ac:dyDescent="0.25">
      <c r="A75" s="43"/>
      <c r="B75" s="61"/>
      <c r="C75" s="359" t="s">
        <v>375</v>
      </c>
      <c r="D75" s="359"/>
      <c r="E75" s="359"/>
      <c r="F75" s="359"/>
      <c r="G75" s="359"/>
      <c r="H75" s="359"/>
      <c r="I75" s="359"/>
      <c r="J75" s="359"/>
      <c r="K75" s="359"/>
      <c r="L75" s="359"/>
      <c r="M75" s="359"/>
      <c r="N75" s="359"/>
      <c r="O75" s="285"/>
      <c r="P75" s="285"/>
      <c r="Q75" s="285"/>
      <c r="R75" s="148"/>
    </row>
    <row r="76" spans="1:18" x14ac:dyDescent="0.25">
      <c r="B76" s="69"/>
      <c r="C76" s="26"/>
      <c r="E76" s="26"/>
      <c r="F76" s="126"/>
      <c r="G76" s="126"/>
      <c r="H76" s="126"/>
      <c r="I76" s="126"/>
      <c r="J76" s="126"/>
      <c r="K76" s="126"/>
      <c r="L76" s="126"/>
      <c r="M76" s="126"/>
      <c r="N76" s="126"/>
      <c r="O76" s="126"/>
      <c r="P76" s="126"/>
      <c r="Q76" s="150"/>
    </row>
    <row r="77" spans="1:18" ht="30" customHeight="1" x14ac:dyDescent="0.25">
      <c r="B77" s="69"/>
      <c r="C77" s="26" t="s">
        <v>319</v>
      </c>
      <c r="D77" s="26"/>
      <c r="E77" s="26"/>
      <c r="F77" s="26"/>
      <c r="G77" s="26"/>
      <c r="H77" s="26"/>
      <c r="I77" s="26"/>
      <c r="J77" s="26"/>
      <c r="K77" s="26"/>
      <c r="L77" s="26"/>
      <c r="M77" s="26"/>
      <c r="N77" s="26"/>
      <c r="O77" s="285"/>
      <c r="P77" s="285"/>
      <c r="Q77" s="285"/>
      <c r="R77" s="148"/>
    </row>
    <row r="78" spans="1:18" x14ac:dyDescent="0.25">
      <c r="B78" s="68"/>
      <c r="C78" s="285"/>
      <c r="E78" s="285"/>
      <c r="F78" s="285"/>
      <c r="G78" s="285"/>
      <c r="H78" s="285"/>
      <c r="I78" s="285"/>
      <c r="J78" s="285"/>
      <c r="K78" s="285"/>
      <c r="L78" s="285"/>
      <c r="M78" s="285"/>
      <c r="N78" s="285"/>
      <c r="O78" s="285"/>
      <c r="P78" s="285"/>
      <c r="Q78" s="287"/>
    </row>
    <row r="79" spans="1:18" ht="28.9" customHeight="1" x14ac:dyDescent="0.25">
      <c r="B79" s="68"/>
      <c r="C79" s="359" t="s">
        <v>376</v>
      </c>
      <c r="D79" s="359"/>
      <c r="E79" s="359"/>
      <c r="F79" s="359"/>
      <c r="G79" s="359"/>
      <c r="H79" s="359"/>
      <c r="I79" s="359"/>
      <c r="J79" s="359"/>
      <c r="K79" s="359"/>
      <c r="L79" s="359"/>
      <c r="M79" s="359"/>
      <c r="N79" s="359"/>
      <c r="O79" s="285"/>
      <c r="P79" s="285"/>
      <c r="Q79" s="287"/>
    </row>
    <row r="80" spans="1:18" ht="15" customHeight="1" x14ac:dyDescent="0.25">
      <c r="C80" s="26"/>
      <c r="E80" s="26"/>
      <c r="F80" s="126"/>
      <c r="G80" s="126"/>
      <c r="H80" s="126"/>
      <c r="I80" s="126"/>
      <c r="J80" s="126"/>
      <c r="K80" s="126"/>
      <c r="L80" s="126"/>
      <c r="M80" s="126"/>
      <c r="N80" s="126"/>
      <c r="O80" s="126"/>
      <c r="P80" s="126"/>
      <c r="Q80" s="150"/>
    </row>
    <row r="81" spans="3:17" ht="27.75" customHeight="1" x14ac:dyDescent="0.25">
      <c r="C81" s="26" t="s">
        <v>320</v>
      </c>
      <c r="D81" s="26"/>
      <c r="E81" s="26"/>
      <c r="F81" s="26"/>
      <c r="G81" s="26"/>
      <c r="H81" s="26"/>
      <c r="I81" s="26"/>
      <c r="J81" s="26"/>
      <c r="K81" s="26"/>
      <c r="L81" s="26"/>
      <c r="M81" s="26"/>
      <c r="N81" s="26"/>
      <c r="O81" s="287"/>
      <c r="P81" s="287"/>
      <c r="Q81" s="287"/>
    </row>
  </sheetData>
  <sheetProtection formatCells="0" insertRows="0" deleteRows="0"/>
  <protectedRanges>
    <protectedRange sqref="A2:C2" name="Range1"/>
    <protectedRange sqref="D4:E4" name="Range2"/>
    <protectedRange sqref="N4:O4" name="Range3"/>
    <protectedRange sqref="Q11" name="Range4"/>
    <protectedRange sqref="Q14" name="Range5"/>
    <protectedRange sqref="B10:C31 M10:M31" name="Range8"/>
    <protectedRange sqref="M35:M36 M49:M64" name="Range9"/>
  </protectedRanges>
  <customSheetViews>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3"/>
      <headerFooter alignWithMargins="0">
        <oddFooter>&amp;LSchedule E-1&amp;C&amp;A&amp;RUpdated: &amp;D</oddFooter>
      </headerFooter>
    </customSheetView>
  </customSheetViews>
  <mergeCells count="3">
    <mergeCell ref="C71:N71"/>
    <mergeCell ref="C75:N75"/>
    <mergeCell ref="C79:N79"/>
  </mergeCells>
  <phoneticPr fontId="7" type="noConversion"/>
  <printOptions horizontalCentered="1" headings="1"/>
  <pageMargins left="0.5" right="0.5" top="1" bottom="0.5" header="0.5" footer="0.25"/>
  <pageSetup scale="57" fitToHeight="6" orientation="portrait" r:id="rId4"/>
  <headerFooter alignWithMargins="0">
    <oddFooter>&amp;L&amp;F&amp;C&amp;A&amp;RUpdated: &amp;D</oddFooter>
  </headerFooter>
  <ignoredErrors>
    <ignoredError sqref="P22:P24 N28:N29 N12:N13 P10:P13 N17:N18 P17:P18 N22:N24"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80"/>
  <sheetViews>
    <sheetView zoomScaleNormal="100" workbookViewId="0">
      <pane ySplit="7" topLeftCell="A8" activePane="bottomLeft" state="frozen"/>
      <selection activeCell="A40" sqref="A40:Q40"/>
      <selection pane="bottomLeft" activeCell="C71" sqref="C71"/>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61" customWidth="1"/>
    <col min="7" max="7" width="1.7109375" style="2" customWidth="1"/>
    <col min="8" max="8" width="12.7109375" style="61" customWidth="1"/>
    <col min="9" max="9" width="2.140625" style="61" customWidth="1"/>
    <col min="10" max="10" width="12.7109375" style="61" customWidth="1"/>
    <col min="11" max="11" width="1.7109375" style="2" customWidth="1"/>
    <col min="12" max="12" width="12.7109375" style="61" customWidth="1"/>
    <col min="13" max="13" width="1.7109375" style="2" customWidth="1"/>
    <col min="14" max="14" width="12.7109375" style="2" customWidth="1"/>
    <col min="15" max="15" width="1.7109375" style="2" customWidth="1"/>
    <col min="16" max="16" width="12.7109375" style="138" customWidth="1"/>
    <col min="17" max="17" width="1" style="138" customWidth="1"/>
    <col min="18" max="18" width="21.28515625" style="66" customWidth="1"/>
    <col min="19" max="16384" width="9.140625" style="2"/>
  </cols>
  <sheetData>
    <row r="1" spans="1:18" s="30" customFormat="1" ht="18.75" x14ac:dyDescent="0.3">
      <c r="A1" s="100" t="str">
        <f>Entity</f>
        <v>Name of Tribe</v>
      </c>
      <c r="B1" s="42"/>
      <c r="C1" s="42"/>
      <c r="D1" s="42"/>
      <c r="E1" s="42"/>
      <c r="F1" s="78"/>
      <c r="G1" s="42"/>
      <c r="H1" s="78"/>
      <c r="I1" s="78"/>
      <c r="J1" s="78"/>
      <c r="K1" s="42"/>
      <c r="L1" s="78"/>
      <c r="M1" s="42"/>
      <c r="N1" s="42"/>
      <c r="O1" s="42"/>
      <c r="P1" s="131" t="s">
        <v>152</v>
      </c>
      <c r="Q1" s="132"/>
      <c r="R1" s="129"/>
    </row>
    <row r="2" spans="1:18" s="30" customFormat="1" ht="18.75" x14ac:dyDescent="0.3">
      <c r="A2" s="327" t="str">
        <f>'start here-do not delete'!D31</f>
        <v>FY 2024</v>
      </c>
      <c r="B2" s="327"/>
      <c r="C2" s="100" t="s">
        <v>169</v>
      </c>
      <c r="D2" s="42"/>
      <c r="E2" s="42"/>
      <c r="F2" s="78"/>
      <c r="G2" s="42"/>
      <c r="H2" s="78"/>
      <c r="I2" s="78"/>
      <c r="J2" s="78"/>
      <c r="K2" s="42"/>
      <c r="L2" s="78"/>
      <c r="M2" s="42"/>
      <c r="N2" s="42"/>
      <c r="O2" s="42"/>
      <c r="P2" s="130"/>
      <c r="Q2" s="132"/>
      <c r="R2" s="129"/>
    </row>
    <row r="3" spans="1:18" s="133" customFormat="1" ht="15.75" x14ac:dyDescent="0.25">
      <c r="D3" s="31" t="str">
        <f>A2</f>
        <v>FY 2024</v>
      </c>
      <c r="E3" s="31"/>
      <c r="F3" s="32"/>
      <c r="G3" s="32"/>
      <c r="H3" s="31" t="s">
        <v>32</v>
      </c>
      <c r="I3" s="31"/>
      <c r="J3" s="135" t="s">
        <v>217</v>
      </c>
      <c r="K3" s="31"/>
      <c r="L3" s="31" t="s">
        <v>158</v>
      </c>
      <c r="M3" s="31"/>
      <c r="N3" s="31" t="s">
        <v>79</v>
      </c>
      <c r="O3" s="31"/>
      <c r="P3" s="134"/>
      <c r="Q3" s="134"/>
      <c r="R3" s="31"/>
    </row>
    <row r="4" spans="1:18" s="133" customFormat="1" ht="15.75" x14ac:dyDescent="0.25">
      <c r="D4" s="31" t="s">
        <v>298</v>
      </c>
      <c r="E4" s="31"/>
      <c r="F4" s="31"/>
      <c r="G4" s="31"/>
      <c r="H4" s="31" t="s">
        <v>38</v>
      </c>
      <c r="I4" s="31"/>
      <c r="J4" s="135" t="s">
        <v>218</v>
      </c>
      <c r="K4" s="31"/>
      <c r="L4" s="31" t="s">
        <v>121</v>
      </c>
      <c r="M4" s="31"/>
      <c r="N4" s="31" t="str">
        <f>A2</f>
        <v>FY 2024</v>
      </c>
      <c r="O4" s="31"/>
      <c r="P4" s="134" t="s">
        <v>112</v>
      </c>
      <c r="Q4" s="134"/>
      <c r="R4" s="31"/>
    </row>
    <row r="5" spans="1:18" s="133" customFormat="1" ht="15.75" x14ac:dyDescent="0.25">
      <c r="D5" s="33" t="s">
        <v>0</v>
      </c>
      <c r="E5" s="33"/>
      <c r="F5" s="31" t="s">
        <v>37</v>
      </c>
      <c r="G5" s="31"/>
      <c r="H5" s="33" t="s">
        <v>0</v>
      </c>
      <c r="I5" s="33"/>
      <c r="J5" s="206" t="s">
        <v>219</v>
      </c>
      <c r="K5" s="33"/>
      <c r="L5" s="33" t="s">
        <v>198</v>
      </c>
      <c r="M5" s="33"/>
      <c r="N5" s="31" t="s">
        <v>0</v>
      </c>
      <c r="O5" s="33"/>
      <c r="P5" s="134" t="s">
        <v>113</v>
      </c>
      <c r="Q5" s="134"/>
      <c r="R5" s="31"/>
    </row>
    <row r="6" spans="1:18" s="133" customFormat="1" ht="16.5" thickBot="1" x14ac:dyDescent="0.3">
      <c r="A6" s="136" t="s">
        <v>80</v>
      </c>
      <c r="B6" s="136"/>
      <c r="C6" s="136"/>
      <c r="D6" s="34" t="s">
        <v>4</v>
      </c>
      <c r="E6" s="34"/>
      <c r="F6" s="34"/>
      <c r="G6" s="34"/>
      <c r="H6" s="207" t="s">
        <v>369</v>
      </c>
      <c r="I6" s="207"/>
      <c r="J6" s="34" t="s">
        <v>275</v>
      </c>
      <c r="K6" s="34"/>
      <c r="L6" s="34" t="s">
        <v>275</v>
      </c>
      <c r="M6" s="34"/>
      <c r="N6" s="34" t="s">
        <v>8</v>
      </c>
      <c r="O6" s="34"/>
      <c r="P6" s="137" t="s">
        <v>114</v>
      </c>
      <c r="Q6" s="137"/>
      <c r="R6" s="34" t="s">
        <v>81</v>
      </c>
    </row>
    <row r="7" spans="1:18" x14ac:dyDescent="0.25">
      <c r="F7" s="146" t="s">
        <v>26</v>
      </c>
      <c r="G7" s="81"/>
      <c r="H7" s="146" t="s">
        <v>27</v>
      </c>
      <c r="I7" s="146"/>
      <c r="J7" s="146" t="s">
        <v>77</v>
      </c>
      <c r="K7" s="82"/>
      <c r="L7" s="146" t="s">
        <v>110</v>
      </c>
    </row>
    <row r="8" spans="1:18" x14ac:dyDescent="0.25">
      <c r="A8" s="2" t="s">
        <v>260</v>
      </c>
    </row>
    <row r="9" spans="1:18" x14ac:dyDescent="0.25">
      <c r="A9" s="43" t="s">
        <v>293</v>
      </c>
      <c r="C9" s="65"/>
      <c r="G9" s="61"/>
      <c r="K9" s="61"/>
      <c r="M9" s="61"/>
      <c r="P9" s="2"/>
      <c r="Q9" s="79"/>
    </row>
    <row r="10" spans="1:18" x14ac:dyDescent="0.25">
      <c r="A10" s="43"/>
      <c r="B10" s="2" t="s">
        <v>82</v>
      </c>
      <c r="D10" s="36"/>
      <c r="E10" s="35"/>
      <c r="F10" s="36"/>
      <c r="G10" s="36"/>
      <c r="H10" s="36"/>
      <c r="I10" s="36"/>
      <c r="J10" s="36"/>
      <c r="K10" s="36"/>
      <c r="L10" s="36"/>
      <c r="M10" s="61"/>
      <c r="N10" s="2">
        <f t="shared" ref="N10:N29" si="0">D10-SUM(F10:L10)</f>
        <v>0</v>
      </c>
      <c r="P10" s="79" t="e">
        <f>ROUND(N10/D10,2)</f>
        <v>#DIV/0!</v>
      </c>
      <c r="Q10" s="79"/>
    </row>
    <row r="11" spans="1:18" x14ac:dyDescent="0.25">
      <c r="A11" s="43"/>
      <c r="B11" s="2" t="s">
        <v>83</v>
      </c>
      <c r="D11" s="36"/>
      <c r="E11" s="35"/>
      <c r="F11" s="36"/>
      <c r="G11" s="36"/>
      <c r="H11" s="36"/>
      <c r="I11" s="36"/>
      <c r="J11" s="36"/>
      <c r="K11" s="36"/>
      <c r="L11" s="36"/>
      <c r="M11" s="61"/>
      <c r="N11" s="2">
        <f t="shared" si="0"/>
        <v>0</v>
      </c>
      <c r="P11" s="79" t="e">
        <f t="shared" ref="P11:P13" si="1">ROUND(N11/D11,2)</f>
        <v>#DIV/0!</v>
      </c>
      <c r="Q11" s="79"/>
    </row>
    <row r="12" spans="1:18" x14ac:dyDescent="0.25">
      <c r="A12" s="43"/>
      <c r="B12" s="2" t="s">
        <v>84</v>
      </c>
      <c r="D12" s="36"/>
      <c r="E12" s="35"/>
      <c r="F12" s="36"/>
      <c r="G12" s="36"/>
      <c r="H12" s="36"/>
      <c r="I12" s="36"/>
      <c r="J12" s="36"/>
      <c r="K12" s="36"/>
      <c r="L12" s="36"/>
      <c r="M12" s="61"/>
      <c r="N12" s="2">
        <f t="shared" si="0"/>
        <v>0</v>
      </c>
      <c r="P12" s="79" t="e">
        <f t="shared" si="1"/>
        <v>#DIV/0!</v>
      </c>
      <c r="Q12" s="79"/>
    </row>
    <row r="13" spans="1:18" x14ac:dyDescent="0.25">
      <c r="A13" s="43"/>
      <c r="B13" s="2" t="s">
        <v>85</v>
      </c>
      <c r="D13" s="36"/>
      <c r="E13" s="35"/>
      <c r="F13" s="36"/>
      <c r="G13" s="36"/>
      <c r="H13" s="36"/>
      <c r="I13" s="36"/>
      <c r="J13" s="36"/>
      <c r="K13" s="36"/>
      <c r="L13" s="36"/>
      <c r="M13" s="61"/>
      <c r="N13" s="2">
        <f t="shared" si="0"/>
        <v>0</v>
      </c>
      <c r="P13" s="79" t="e">
        <f t="shared" si="1"/>
        <v>#DIV/0!</v>
      </c>
      <c r="Q13" s="79"/>
    </row>
    <row r="14" spans="1:18" x14ac:dyDescent="0.25">
      <c r="A14" s="43"/>
      <c r="D14" s="36"/>
      <c r="E14" s="35"/>
      <c r="F14" s="36"/>
      <c r="G14" s="36"/>
      <c r="H14" s="36"/>
      <c r="I14" s="36"/>
      <c r="J14" s="36"/>
      <c r="K14" s="36"/>
      <c r="L14" s="36"/>
      <c r="M14" s="61"/>
      <c r="P14" s="79"/>
      <c r="Q14" s="79"/>
    </row>
    <row r="15" spans="1:18" x14ac:dyDescent="0.25">
      <c r="A15" s="43"/>
      <c r="C15" s="2" t="s">
        <v>297</v>
      </c>
      <c r="D15" s="36"/>
      <c r="E15" s="35"/>
      <c r="F15" s="36"/>
      <c r="G15" s="36"/>
      <c r="H15" s="36"/>
      <c r="I15" s="36"/>
      <c r="J15" s="36"/>
      <c r="K15" s="36"/>
      <c r="L15" s="36"/>
      <c r="M15" s="61"/>
      <c r="N15" s="145">
        <f>SUM(N10:N14)</f>
        <v>0</v>
      </c>
      <c r="P15" s="79"/>
      <c r="Q15" s="79"/>
    </row>
    <row r="16" spans="1:18" x14ac:dyDescent="0.25">
      <c r="A16" s="43" t="s">
        <v>294</v>
      </c>
      <c r="D16" s="36"/>
      <c r="E16" s="35"/>
      <c r="F16" s="36"/>
      <c r="G16" s="36"/>
      <c r="H16" s="36"/>
      <c r="I16" s="36"/>
      <c r="J16" s="36"/>
      <c r="K16" s="36"/>
      <c r="L16" s="36"/>
      <c r="M16" s="61"/>
      <c r="P16" s="79"/>
      <c r="Q16" s="79"/>
    </row>
    <row r="17" spans="1:17" x14ac:dyDescent="0.25">
      <c r="A17" s="43"/>
      <c r="B17" s="2" t="s">
        <v>119</v>
      </c>
      <c r="D17" s="36"/>
      <c r="E17" s="35"/>
      <c r="F17" s="36"/>
      <c r="G17" s="36"/>
      <c r="H17" s="36"/>
      <c r="I17" s="36"/>
      <c r="J17" s="36"/>
      <c r="K17" s="36"/>
      <c r="L17" s="36"/>
      <c r="M17" s="61"/>
      <c r="N17" s="2">
        <f t="shared" si="0"/>
        <v>0</v>
      </c>
      <c r="P17" s="79" t="e">
        <f t="shared" ref="P17:P18" si="2">ROUND(N17/D17,2)</f>
        <v>#DIV/0!</v>
      </c>
      <c r="Q17" s="79"/>
    </row>
    <row r="18" spans="1:17" x14ac:dyDescent="0.25">
      <c r="A18" s="43"/>
      <c r="B18" s="2" t="s">
        <v>360</v>
      </c>
      <c r="D18" s="36"/>
      <c r="E18" s="35"/>
      <c r="F18" s="36"/>
      <c r="G18" s="36"/>
      <c r="H18" s="36"/>
      <c r="I18" s="36"/>
      <c r="J18" s="36"/>
      <c r="K18" s="36"/>
      <c r="L18" s="36"/>
      <c r="M18" s="61"/>
      <c r="N18" s="2">
        <f t="shared" si="0"/>
        <v>0</v>
      </c>
      <c r="P18" s="79" t="e">
        <f t="shared" si="2"/>
        <v>#DIV/0!</v>
      </c>
      <c r="Q18" s="79"/>
    </row>
    <row r="19" spans="1:17" x14ac:dyDescent="0.25">
      <c r="A19" s="43"/>
      <c r="D19" s="36"/>
      <c r="E19" s="35"/>
      <c r="F19" s="36"/>
      <c r="G19" s="36"/>
      <c r="H19" s="36"/>
      <c r="I19" s="36"/>
      <c r="J19" s="36"/>
      <c r="K19" s="36"/>
      <c r="L19" s="36"/>
      <c r="M19" s="61"/>
      <c r="P19" s="79"/>
      <c r="Q19" s="79"/>
    </row>
    <row r="20" spans="1:17" x14ac:dyDescent="0.25">
      <c r="A20" s="43"/>
      <c r="C20" s="2" t="s">
        <v>297</v>
      </c>
      <c r="D20" s="36"/>
      <c r="E20" s="35"/>
      <c r="F20" s="36"/>
      <c r="G20" s="36"/>
      <c r="H20" s="36"/>
      <c r="I20" s="36"/>
      <c r="J20" s="36"/>
      <c r="K20" s="36"/>
      <c r="L20" s="36"/>
      <c r="M20" s="61"/>
      <c r="N20" s="145">
        <f>SUM(N17:N19)</f>
        <v>0</v>
      </c>
      <c r="P20" s="79"/>
      <c r="Q20" s="79"/>
    </row>
    <row r="21" spans="1:17" x14ac:dyDescent="0.25">
      <c r="A21" s="43" t="s">
        <v>295</v>
      </c>
      <c r="D21" s="36"/>
      <c r="E21" s="35"/>
      <c r="F21" s="36"/>
      <c r="G21" s="36"/>
      <c r="H21" s="36"/>
      <c r="I21" s="36"/>
      <c r="J21" s="36"/>
      <c r="K21" s="36"/>
      <c r="L21" s="36"/>
      <c r="M21" s="61"/>
      <c r="P21" s="79"/>
      <c r="Q21" s="79"/>
    </row>
    <row r="22" spans="1:17" x14ac:dyDescent="0.25">
      <c r="A22" s="43"/>
      <c r="B22" s="2" t="s">
        <v>86</v>
      </c>
      <c r="D22" s="36"/>
      <c r="E22" s="35"/>
      <c r="F22" s="36"/>
      <c r="G22" s="36"/>
      <c r="H22" s="36"/>
      <c r="I22" s="36"/>
      <c r="J22" s="36"/>
      <c r="K22" s="36"/>
      <c r="L22" s="36"/>
      <c r="M22" s="61"/>
      <c r="N22" s="2">
        <f t="shared" si="0"/>
        <v>0</v>
      </c>
      <c r="P22" s="79" t="e">
        <f t="shared" ref="P22:P24" si="3">ROUND(N22/D22,2)</f>
        <v>#DIV/0!</v>
      </c>
      <c r="Q22" s="79"/>
    </row>
    <row r="23" spans="1:17" x14ac:dyDescent="0.25">
      <c r="A23" s="43"/>
      <c r="B23" s="2" t="s">
        <v>150</v>
      </c>
      <c r="D23" s="36"/>
      <c r="E23" s="35"/>
      <c r="F23" s="36"/>
      <c r="G23" s="36"/>
      <c r="H23" s="36"/>
      <c r="I23" s="36"/>
      <c r="J23" s="36"/>
      <c r="K23" s="36"/>
      <c r="L23" s="36"/>
      <c r="M23" s="61"/>
      <c r="N23" s="2">
        <f t="shared" si="0"/>
        <v>0</v>
      </c>
      <c r="P23" s="79" t="e">
        <f t="shared" si="3"/>
        <v>#DIV/0!</v>
      </c>
      <c r="Q23" s="79"/>
    </row>
    <row r="24" spans="1:17" x14ac:dyDescent="0.25">
      <c r="A24" s="43"/>
      <c r="B24" s="2" t="s">
        <v>87</v>
      </c>
      <c r="D24" s="36"/>
      <c r="E24" s="35"/>
      <c r="F24" s="36"/>
      <c r="G24" s="36"/>
      <c r="H24" s="36"/>
      <c r="I24" s="36"/>
      <c r="J24" s="36"/>
      <c r="K24" s="36"/>
      <c r="L24" s="36"/>
      <c r="M24" s="61"/>
      <c r="N24" s="2">
        <f t="shared" si="0"/>
        <v>0</v>
      </c>
      <c r="P24" s="79" t="e">
        <f t="shared" si="3"/>
        <v>#DIV/0!</v>
      </c>
      <c r="Q24" s="79"/>
    </row>
    <row r="25" spans="1:17" x14ac:dyDescent="0.25">
      <c r="A25" s="43"/>
      <c r="D25" s="36"/>
      <c r="E25" s="35"/>
      <c r="F25" s="36"/>
      <c r="G25" s="36"/>
      <c r="H25" s="36"/>
      <c r="I25" s="36"/>
      <c r="J25" s="36"/>
      <c r="K25" s="36"/>
      <c r="L25" s="36"/>
      <c r="M25" s="61"/>
      <c r="P25" s="79"/>
      <c r="Q25" s="79"/>
    </row>
    <row r="26" spans="1:17" x14ac:dyDescent="0.25">
      <c r="A26" s="43"/>
      <c r="C26" s="2" t="s">
        <v>297</v>
      </c>
      <c r="D26" s="36"/>
      <c r="E26" s="35"/>
      <c r="F26" s="36"/>
      <c r="G26" s="36"/>
      <c r="H26" s="36"/>
      <c r="I26" s="36"/>
      <c r="J26" s="36"/>
      <c r="K26" s="36"/>
      <c r="L26" s="36"/>
      <c r="M26" s="61"/>
      <c r="N26" s="145">
        <f>SUM(N22:N25)</f>
        <v>0</v>
      </c>
      <c r="P26" s="79"/>
      <c r="Q26" s="79"/>
    </row>
    <row r="27" spans="1:17" x14ac:dyDescent="0.25">
      <c r="A27" s="43" t="s">
        <v>296</v>
      </c>
      <c r="D27" s="36"/>
      <c r="E27" s="35"/>
      <c r="F27" s="36"/>
      <c r="G27" s="36"/>
      <c r="H27" s="36"/>
      <c r="I27" s="36"/>
      <c r="J27" s="36"/>
      <c r="K27" s="36"/>
      <c r="L27" s="36"/>
      <c r="M27" s="61"/>
      <c r="P27" s="79"/>
      <c r="Q27" s="79"/>
    </row>
    <row r="28" spans="1:17" x14ac:dyDescent="0.25">
      <c r="B28" s="2" t="s">
        <v>111</v>
      </c>
      <c r="D28" s="36"/>
      <c r="E28" s="35"/>
      <c r="F28" s="36"/>
      <c r="G28" s="36"/>
      <c r="H28" s="36"/>
      <c r="I28" s="36"/>
      <c r="J28" s="36"/>
      <c r="K28" s="36"/>
      <c r="L28" s="36"/>
      <c r="M28" s="48"/>
      <c r="N28" s="2">
        <f t="shared" si="0"/>
        <v>0</v>
      </c>
      <c r="P28" s="79" t="e">
        <f t="shared" ref="P28:P29" si="4">ROUND(N28/D28,2)</f>
        <v>#DIV/0!</v>
      </c>
      <c r="Q28" s="79"/>
    </row>
    <row r="29" spans="1:17" x14ac:dyDescent="0.25">
      <c r="B29" s="2" t="s">
        <v>359</v>
      </c>
      <c r="D29" s="36"/>
      <c r="E29" s="35"/>
      <c r="F29" s="36"/>
      <c r="G29" s="36"/>
      <c r="H29" s="36"/>
      <c r="I29" s="36"/>
      <c r="J29" s="36"/>
      <c r="K29" s="36"/>
      <c r="L29" s="36"/>
      <c r="M29" s="48"/>
      <c r="N29" s="2">
        <f t="shared" si="0"/>
        <v>0</v>
      </c>
      <c r="P29" s="79" t="e">
        <f t="shared" si="4"/>
        <v>#DIV/0!</v>
      </c>
      <c r="Q29" s="79"/>
    </row>
    <row r="30" spans="1:17" x14ac:dyDescent="0.25">
      <c r="D30" s="36"/>
      <c r="E30" s="35"/>
      <c r="F30" s="36"/>
      <c r="G30" s="36"/>
      <c r="H30" s="36"/>
      <c r="I30" s="36"/>
      <c r="J30" s="36"/>
      <c r="K30" s="36"/>
      <c r="L30" s="36"/>
      <c r="M30" s="48"/>
      <c r="P30" s="79"/>
      <c r="Q30" s="79"/>
    </row>
    <row r="31" spans="1:17" x14ac:dyDescent="0.25">
      <c r="C31" s="2" t="s">
        <v>297</v>
      </c>
      <c r="D31" s="36"/>
      <c r="E31" s="35"/>
      <c r="F31" s="36"/>
      <c r="G31" s="36"/>
      <c r="H31" s="36"/>
      <c r="I31" s="36"/>
      <c r="J31" s="36"/>
      <c r="K31" s="36"/>
      <c r="L31" s="36"/>
      <c r="M31" s="48"/>
      <c r="N31" s="145">
        <f>SUM(N28:N30)</f>
        <v>0</v>
      </c>
      <c r="P31" s="79"/>
      <c r="Q31" s="79"/>
    </row>
    <row r="32" spans="1:17" x14ac:dyDescent="0.25">
      <c r="D32" s="71"/>
      <c r="E32" s="38"/>
      <c r="F32" s="71"/>
      <c r="G32" s="38"/>
      <c r="H32" s="71"/>
      <c r="I32" s="38"/>
      <c r="J32" s="38"/>
      <c r="K32" s="38"/>
      <c r="L32" s="71"/>
      <c r="M32" s="38"/>
      <c r="N32" s="71"/>
      <c r="O32" s="71"/>
      <c r="P32" s="139"/>
      <c r="Q32" s="139"/>
    </row>
    <row r="33" spans="1:19" x14ac:dyDescent="0.25">
      <c r="B33" s="49" t="s">
        <v>165</v>
      </c>
      <c r="C33" s="49"/>
      <c r="D33" s="38">
        <f>SUM(D9:D32)</f>
        <v>0</v>
      </c>
      <c r="E33" s="38"/>
      <c r="F33" s="38">
        <f>SUM(F9:F32)</f>
        <v>0</v>
      </c>
      <c r="G33" s="38"/>
      <c r="H33" s="38">
        <f>SUM(H9:H32)</f>
        <v>0</v>
      </c>
      <c r="I33" s="38"/>
      <c r="J33" s="145">
        <f>SUM(J9:J32)</f>
        <v>0</v>
      </c>
      <c r="K33" s="38"/>
      <c r="L33" s="38">
        <f>SUM(L9:L32)</f>
        <v>0</v>
      </c>
      <c r="M33" s="38"/>
      <c r="N33" s="38">
        <f>N15+N20+N26+N31</f>
        <v>0</v>
      </c>
      <c r="O33" s="38"/>
      <c r="P33" s="139"/>
      <c r="Q33" s="139"/>
    </row>
    <row r="34" spans="1:19" x14ac:dyDescent="0.25">
      <c r="E34" s="38"/>
    </row>
    <row r="35" spans="1:19" x14ac:dyDescent="0.25">
      <c r="A35" s="76" t="s">
        <v>159</v>
      </c>
      <c r="B35" s="76"/>
      <c r="C35" s="76"/>
      <c r="D35" s="76"/>
      <c r="E35" s="35"/>
      <c r="F35" s="36"/>
      <c r="G35" s="36"/>
      <c r="H35" s="36"/>
      <c r="I35" s="36"/>
      <c r="J35" s="36"/>
      <c r="K35" s="36"/>
      <c r="L35" s="36"/>
      <c r="N35" s="2">
        <f t="shared" ref="N35:N60" si="5">D35-SUM(F35:L35)</f>
        <v>0</v>
      </c>
      <c r="P35" s="79"/>
      <c r="Q35" s="79"/>
    </row>
    <row r="36" spans="1:19" x14ac:dyDescent="0.25">
      <c r="A36" s="280" t="s">
        <v>357</v>
      </c>
      <c r="B36" s="280"/>
      <c r="C36" s="280"/>
      <c r="D36" s="280"/>
      <c r="E36" s="35"/>
      <c r="F36" s="36"/>
      <c r="G36" s="36"/>
      <c r="H36" s="36"/>
      <c r="I36" s="36"/>
      <c r="J36" s="36"/>
      <c r="K36" s="36"/>
      <c r="L36" s="36"/>
      <c r="M36" s="48"/>
      <c r="P36" s="79"/>
      <c r="Q36" s="2"/>
      <c r="R36" s="114"/>
    </row>
    <row r="37" spans="1:19" x14ac:dyDescent="0.25">
      <c r="B37" s="286" t="s">
        <v>370</v>
      </c>
      <c r="C37" s="286"/>
      <c r="D37" s="280"/>
      <c r="E37" s="35"/>
      <c r="F37" s="36"/>
      <c r="G37" s="36"/>
      <c r="H37" s="36"/>
      <c r="I37" s="36"/>
      <c r="J37" s="36"/>
      <c r="K37" s="36"/>
      <c r="L37" s="36"/>
      <c r="M37" s="36"/>
      <c r="N37" s="280">
        <f t="shared" ref="N37:N41" si="6">D37-SUM(F37:L37)</f>
        <v>0</v>
      </c>
      <c r="O37" s="280"/>
      <c r="P37" s="77"/>
      <c r="Q37" s="2"/>
      <c r="R37" s="114"/>
      <c r="S37" s="12"/>
    </row>
    <row r="38" spans="1:19" x14ac:dyDescent="0.25">
      <c r="B38" s="286" t="s">
        <v>371</v>
      </c>
      <c r="C38" s="286"/>
      <c r="D38" s="280"/>
      <c r="E38" s="35"/>
      <c r="F38" s="36"/>
      <c r="G38" s="36"/>
      <c r="H38" s="36"/>
      <c r="I38" s="36"/>
      <c r="J38" s="36"/>
      <c r="K38" s="36"/>
      <c r="L38" s="36"/>
      <c r="M38" s="36"/>
      <c r="N38" s="280">
        <f t="shared" si="6"/>
        <v>0</v>
      </c>
      <c r="O38" s="280"/>
      <c r="P38" s="77"/>
      <c r="Q38" s="2"/>
      <c r="R38" s="114"/>
      <c r="S38" s="12"/>
    </row>
    <row r="39" spans="1:19" x14ac:dyDescent="0.25">
      <c r="B39" s="286" t="s">
        <v>372</v>
      </c>
      <c r="C39" s="286"/>
      <c r="D39" s="280"/>
      <c r="E39" s="35"/>
      <c r="F39" s="36"/>
      <c r="G39" s="36"/>
      <c r="H39" s="36"/>
      <c r="I39" s="36"/>
      <c r="J39" s="36"/>
      <c r="K39" s="36"/>
      <c r="L39" s="36"/>
      <c r="M39" s="36"/>
      <c r="N39" s="280">
        <f t="shared" si="6"/>
        <v>0</v>
      </c>
      <c r="O39" s="280"/>
      <c r="P39" s="77"/>
      <c r="Q39" s="2"/>
      <c r="R39" s="114"/>
      <c r="S39" s="12"/>
    </row>
    <row r="40" spans="1:19" x14ac:dyDescent="0.25">
      <c r="B40" s="286" t="s">
        <v>373</v>
      </c>
      <c r="C40" s="286"/>
      <c r="D40" s="280"/>
      <c r="E40" s="35"/>
      <c r="F40" s="36"/>
      <c r="G40" s="36"/>
      <c r="H40" s="36"/>
      <c r="I40" s="36"/>
      <c r="J40" s="36"/>
      <c r="K40" s="36"/>
      <c r="L40" s="36"/>
      <c r="M40" s="36"/>
      <c r="N40" s="280">
        <f t="shared" si="6"/>
        <v>0</v>
      </c>
      <c r="O40" s="280"/>
      <c r="P40" s="77"/>
      <c r="Q40" s="2"/>
      <c r="R40" s="114"/>
      <c r="S40" s="12"/>
    </row>
    <row r="41" spans="1:19" x14ac:dyDescent="0.25">
      <c r="B41" s="286" t="s">
        <v>374</v>
      </c>
      <c r="C41" s="286"/>
      <c r="D41" s="280"/>
      <c r="E41" s="35"/>
      <c r="F41" s="36"/>
      <c r="G41" s="36"/>
      <c r="H41" s="36"/>
      <c r="I41" s="36"/>
      <c r="J41" s="36"/>
      <c r="K41" s="36"/>
      <c r="L41" s="36"/>
      <c r="M41" s="36"/>
      <c r="N41" s="280">
        <f t="shared" si="6"/>
        <v>0</v>
      </c>
      <c r="O41" s="280"/>
      <c r="P41" s="77"/>
      <c r="Q41" s="2"/>
      <c r="R41" s="114"/>
      <c r="S41" s="12"/>
    </row>
    <row r="42" spans="1:19" x14ac:dyDescent="0.25">
      <c r="A42" s="76" t="s">
        <v>92</v>
      </c>
      <c r="B42" s="76"/>
      <c r="C42" s="76"/>
      <c r="D42" s="76"/>
      <c r="E42" s="35"/>
      <c r="F42" s="36"/>
      <c r="G42" s="36"/>
      <c r="H42" s="36"/>
      <c r="I42" s="36"/>
      <c r="J42" s="36"/>
      <c r="K42" s="36"/>
      <c r="L42" s="36"/>
      <c r="M42" s="70"/>
      <c r="N42" s="76">
        <f t="shared" ref="N42:N47" si="7">D42-SUM(F42:L42)</f>
        <v>0</v>
      </c>
      <c r="O42" s="35"/>
      <c r="P42" s="77"/>
      <c r="Q42" s="79"/>
    </row>
    <row r="43" spans="1:19" x14ac:dyDescent="0.25">
      <c r="A43" s="76" t="s">
        <v>139</v>
      </c>
      <c r="B43" s="76"/>
      <c r="C43" s="76"/>
      <c r="D43" s="76"/>
      <c r="E43" s="35"/>
      <c r="F43" s="36"/>
      <c r="G43" s="36"/>
      <c r="H43" s="36"/>
      <c r="I43" s="36"/>
      <c r="J43" s="36"/>
      <c r="K43" s="36"/>
      <c r="L43" s="36"/>
      <c r="M43" s="70"/>
      <c r="N43" s="76">
        <f t="shared" si="7"/>
        <v>0</v>
      </c>
      <c r="O43" s="35"/>
      <c r="P43" s="77"/>
      <c r="Q43" s="79"/>
    </row>
    <row r="44" spans="1:19" x14ac:dyDescent="0.25">
      <c r="A44" s="76" t="s">
        <v>107</v>
      </c>
      <c r="B44" s="76"/>
      <c r="C44" s="76"/>
      <c r="D44" s="76"/>
      <c r="E44" s="35"/>
      <c r="F44" s="36"/>
      <c r="G44" s="36"/>
      <c r="H44" s="36"/>
      <c r="I44" s="36"/>
      <c r="J44" s="36"/>
      <c r="K44" s="36"/>
      <c r="L44" s="36"/>
      <c r="M44" s="70"/>
      <c r="N44" s="76">
        <f t="shared" si="7"/>
        <v>0</v>
      </c>
      <c r="O44" s="35"/>
      <c r="P44" s="77"/>
      <c r="Q44" s="79"/>
    </row>
    <row r="45" spans="1:19" x14ac:dyDescent="0.25">
      <c r="A45" s="76" t="s">
        <v>106</v>
      </c>
      <c r="B45" s="76"/>
      <c r="C45" s="76"/>
      <c r="D45" s="76"/>
      <c r="E45" s="35"/>
      <c r="F45" s="36"/>
      <c r="G45" s="36"/>
      <c r="H45" s="36"/>
      <c r="I45" s="36"/>
      <c r="J45" s="36"/>
      <c r="K45" s="36"/>
      <c r="L45" s="36"/>
      <c r="M45" s="70"/>
      <c r="N45" s="76">
        <f t="shared" si="7"/>
        <v>0</v>
      </c>
      <c r="O45" s="35"/>
      <c r="P45" s="77"/>
      <c r="Q45" s="79"/>
    </row>
    <row r="46" spans="1:19" x14ac:dyDescent="0.25">
      <c r="A46" s="76" t="s">
        <v>103</v>
      </c>
      <c r="B46" s="76"/>
      <c r="C46" s="36"/>
      <c r="D46" s="76"/>
      <c r="E46" s="35"/>
      <c r="F46" s="36"/>
      <c r="G46" s="36"/>
      <c r="H46" s="36"/>
      <c r="I46" s="36"/>
      <c r="J46" s="36"/>
      <c r="K46" s="36"/>
      <c r="L46" s="36"/>
      <c r="M46" s="70"/>
      <c r="N46" s="76">
        <f t="shared" si="7"/>
        <v>0</v>
      </c>
      <c r="O46" s="35"/>
      <c r="P46" s="77"/>
      <c r="Q46" s="79"/>
    </row>
    <row r="47" spans="1:19" x14ac:dyDescent="0.25">
      <c r="A47" s="76" t="s">
        <v>104</v>
      </c>
      <c r="B47" s="76"/>
      <c r="C47" s="76"/>
      <c r="D47" s="76"/>
      <c r="E47" s="35"/>
      <c r="F47" s="36"/>
      <c r="G47" s="36"/>
      <c r="H47" s="36"/>
      <c r="I47" s="36"/>
      <c r="J47" s="36"/>
      <c r="K47" s="36"/>
      <c r="L47" s="36"/>
      <c r="M47" s="70"/>
      <c r="N47" s="76">
        <f t="shared" si="7"/>
        <v>0</v>
      </c>
      <c r="O47" s="35"/>
      <c r="P47" s="77"/>
      <c r="Q47" s="79"/>
    </row>
    <row r="48" spans="1:19" x14ac:dyDescent="0.25">
      <c r="A48" s="76" t="s">
        <v>358</v>
      </c>
      <c r="B48" s="76"/>
      <c r="C48" s="76"/>
      <c r="D48" s="76"/>
      <c r="E48" s="35"/>
      <c r="F48" s="36"/>
      <c r="G48" s="36"/>
      <c r="H48" s="36"/>
      <c r="I48" s="36"/>
      <c r="J48" s="36"/>
      <c r="K48" s="36"/>
      <c r="L48" s="36"/>
      <c r="M48" s="36"/>
      <c r="N48" s="76">
        <f>D48-SUM(F48:L48)</f>
        <v>0</v>
      </c>
      <c r="O48" s="76"/>
      <c r="P48" s="77"/>
      <c r="Q48" s="79"/>
    </row>
    <row r="49" spans="1:17" x14ac:dyDescent="0.25">
      <c r="A49" s="76" t="s">
        <v>115</v>
      </c>
      <c r="B49" s="76"/>
      <c r="C49" s="76"/>
      <c r="D49" s="76"/>
      <c r="E49" s="35"/>
      <c r="F49" s="36"/>
      <c r="G49" s="36"/>
      <c r="H49" s="36"/>
      <c r="I49" s="36"/>
      <c r="J49" s="36"/>
      <c r="K49" s="36"/>
      <c r="L49" s="36"/>
      <c r="N49" s="2">
        <f t="shared" si="5"/>
        <v>0</v>
      </c>
      <c r="P49" s="79"/>
      <c r="Q49" s="79"/>
    </row>
    <row r="50" spans="1:17" x14ac:dyDescent="0.25">
      <c r="A50" s="76" t="s">
        <v>105</v>
      </c>
      <c r="B50" s="76"/>
      <c r="C50" s="76"/>
      <c r="D50" s="76"/>
      <c r="E50" s="35"/>
      <c r="F50" s="36"/>
      <c r="G50" s="36"/>
      <c r="H50" s="36"/>
      <c r="I50" s="36"/>
      <c r="J50" s="36"/>
      <c r="K50" s="36"/>
      <c r="L50" s="36"/>
      <c r="N50" s="2">
        <f t="shared" si="5"/>
        <v>0</v>
      </c>
      <c r="P50" s="79"/>
      <c r="Q50" s="79"/>
    </row>
    <row r="51" spans="1:17" x14ac:dyDescent="0.25">
      <c r="A51" s="76" t="s">
        <v>117</v>
      </c>
      <c r="B51" s="76"/>
      <c r="C51" s="36"/>
      <c r="D51" s="76"/>
      <c r="E51" s="35"/>
      <c r="F51" s="36"/>
      <c r="G51" s="36"/>
      <c r="H51" s="36"/>
      <c r="I51" s="36"/>
      <c r="J51" s="36"/>
      <c r="K51" s="36"/>
      <c r="L51" s="36"/>
      <c r="N51" s="2">
        <f t="shared" si="5"/>
        <v>0</v>
      </c>
      <c r="P51" s="79"/>
      <c r="Q51" s="79"/>
    </row>
    <row r="52" spans="1:17" x14ac:dyDescent="0.25">
      <c r="A52" s="76" t="s">
        <v>116</v>
      </c>
      <c r="B52" s="76"/>
      <c r="C52" s="76"/>
      <c r="D52" s="76"/>
      <c r="E52" s="35"/>
      <c r="F52" s="36"/>
      <c r="G52" s="36"/>
      <c r="H52" s="36"/>
      <c r="I52" s="36"/>
      <c r="J52" s="36"/>
      <c r="K52" s="36"/>
      <c r="L52" s="36"/>
      <c r="N52" s="2">
        <f t="shared" si="5"/>
        <v>0</v>
      </c>
      <c r="P52" s="79"/>
      <c r="Q52" s="79"/>
    </row>
    <row r="53" spans="1:17" x14ac:dyDescent="0.25">
      <c r="A53" s="76" t="s">
        <v>149</v>
      </c>
      <c r="B53" s="76"/>
      <c r="C53" s="76"/>
      <c r="D53" s="76"/>
      <c r="E53" s="35"/>
      <c r="F53" s="36"/>
      <c r="G53" s="36"/>
      <c r="H53" s="36"/>
      <c r="I53" s="36"/>
      <c r="J53" s="36"/>
      <c r="K53" s="36"/>
      <c r="L53" s="36"/>
      <c r="N53" s="2">
        <f t="shared" si="5"/>
        <v>0</v>
      </c>
      <c r="P53" s="79"/>
      <c r="Q53" s="79"/>
    </row>
    <row r="54" spans="1:17" x14ac:dyDescent="0.25">
      <c r="A54" s="76" t="s">
        <v>90</v>
      </c>
      <c r="B54" s="76"/>
      <c r="C54" s="76"/>
      <c r="D54" s="76"/>
      <c r="E54" s="35"/>
      <c r="F54" s="36"/>
      <c r="G54" s="36"/>
      <c r="H54" s="36"/>
      <c r="I54" s="36"/>
      <c r="J54" s="36"/>
      <c r="K54" s="36"/>
      <c r="L54" s="36"/>
      <c r="N54" s="2">
        <f t="shared" si="5"/>
        <v>0</v>
      </c>
      <c r="P54" s="79"/>
      <c r="Q54" s="79"/>
    </row>
    <row r="55" spans="1:17" x14ac:dyDescent="0.25">
      <c r="A55" s="76" t="s">
        <v>93</v>
      </c>
      <c r="B55" s="76"/>
      <c r="C55" s="76"/>
      <c r="D55" s="76"/>
      <c r="E55" s="35"/>
      <c r="F55" s="36"/>
      <c r="G55" s="36"/>
      <c r="H55" s="36"/>
      <c r="I55" s="36"/>
      <c r="J55" s="36"/>
      <c r="K55" s="36"/>
      <c r="L55" s="36"/>
      <c r="N55" s="2">
        <f t="shared" si="5"/>
        <v>0</v>
      </c>
      <c r="P55" s="79"/>
      <c r="Q55" s="79"/>
    </row>
    <row r="56" spans="1:17" x14ac:dyDescent="0.25">
      <c r="A56" s="76" t="s">
        <v>94</v>
      </c>
      <c r="B56" s="76"/>
      <c r="C56" s="76"/>
      <c r="D56" s="76"/>
      <c r="E56" s="35"/>
      <c r="F56" s="36"/>
      <c r="G56" s="36"/>
      <c r="H56" s="36"/>
      <c r="I56" s="36"/>
      <c r="J56" s="36"/>
      <c r="K56" s="36"/>
      <c r="L56" s="36"/>
      <c r="N56" s="2">
        <f t="shared" si="5"/>
        <v>0</v>
      </c>
      <c r="P56" s="79"/>
      <c r="Q56" s="79"/>
    </row>
    <row r="57" spans="1:17" x14ac:dyDescent="0.25">
      <c r="A57" s="76" t="s">
        <v>118</v>
      </c>
      <c r="B57" s="76"/>
      <c r="C57" s="36"/>
      <c r="D57" s="76"/>
      <c r="E57" s="35"/>
      <c r="F57" s="36"/>
      <c r="G57" s="36"/>
      <c r="H57" s="36"/>
      <c r="I57" s="36"/>
      <c r="J57" s="36"/>
      <c r="K57" s="36"/>
      <c r="L57" s="36"/>
      <c r="N57" s="2">
        <f t="shared" si="5"/>
        <v>0</v>
      </c>
      <c r="P57" s="79"/>
      <c r="Q57" s="79"/>
    </row>
    <row r="58" spans="1:17" x14ac:dyDescent="0.25">
      <c r="A58" s="76" t="s">
        <v>88</v>
      </c>
      <c r="B58" s="76"/>
      <c r="C58" s="76"/>
      <c r="D58" s="76"/>
      <c r="E58" s="35"/>
      <c r="F58" s="36"/>
      <c r="G58" s="36"/>
      <c r="H58" s="36"/>
      <c r="I58" s="36"/>
      <c r="J58" s="36"/>
      <c r="K58" s="36"/>
      <c r="L58" s="36"/>
      <c r="N58" s="2">
        <f t="shared" si="5"/>
        <v>0</v>
      </c>
      <c r="P58" s="79"/>
      <c r="Q58" s="79"/>
    </row>
    <row r="59" spans="1:17" x14ac:dyDescent="0.25">
      <c r="A59" s="76" t="s">
        <v>91</v>
      </c>
      <c r="B59" s="76"/>
      <c r="C59" s="76"/>
      <c r="D59" s="76"/>
      <c r="E59" s="35"/>
      <c r="F59" s="36"/>
      <c r="G59" s="36"/>
      <c r="H59" s="36"/>
      <c r="I59" s="36"/>
      <c r="J59" s="36"/>
      <c r="K59" s="36"/>
      <c r="L59" s="36"/>
      <c r="N59" s="2">
        <f t="shared" si="5"/>
        <v>0</v>
      </c>
      <c r="P59" s="79"/>
      <c r="Q59" s="79"/>
    </row>
    <row r="60" spans="1:17" x14ac:dyDescent="0.25">
      <c r="A60" s="76" t="s">
        <v>89</v>
      </c>
      <c r="B60" s="76"/>
      <c r="C60" s="76"/>
      <c r="D60" s="76"/>
      <c r="E60" s="35"/>
      <c r="F60" s="36"/>
      <c r="G60" s="36"/>
      <c r="H60" s="36"/>
      <c r="I60" s="36"/>
      <c r="J60" s="36"/>
      <c r="K60" s="36"/>
      <c r="L60" s="36"/>
      <c r="N60" s="2">
        <f t="shared" si="5"/>
        <v>0</v>
      </c>
      <c r="P60" s="79"/>
      <c r="Q60" s="79"/>
    </row>
    <row r="61" spans="1:17" x14ac:dyDescent="0.25">
      <c r="A61" s="259"/>
      <c r="B61" s="259"/>
      <c r="C61" s="259"/>
      <c r="D61" s="259"/>
      <c r="E61" s="35"/>
      <c r="F61" s="36"/>
      <c r="G61" s="36"/>
      <c r="H61" s="36"/>
      <c r="I61" s="36"/>
      <c r="J61" s="36"/>
      <c r="K61" s="36"/>
      <c r="L61" s="36"/>
      <c r="P61" s="79"/>
      <c r="Q61" s="79"/>
    </row>
    <row r="62" spans="1:17" x14ac:dyDescent="0.25">
      <c r="A62" s="259"/>
      <c r="B62" s="259"/>
      <c r="C62" s="259" t="s">
        <v>297</v>
      </c>
      <c r="D62" s="277">
        <f>SUM(D33:D61)</f>
        <v>0</v>
      </c>
      <c r="E62" s="35"/>
      <c r="F62" s="277">
        <f>SUM(F33:F61)</f>
        <v>0</v>
      </c>
      <c r="G62" s="36"/>
      <c r="H62" s="277">
        <f>SUM(H33:H61)</f>
        <v>0</v>
      </c>
      <c r="I62" s="36"/>
      <c r="J62" s="277">
        <f>SUM(J33:J61)</f>
        <v>0</v>
      </c>
      <c r="K62" s="36"/>
      <c r="L62" s="277">
        <f>SUM(L33:L61)</f>
        <v>0</v>
      </c>
      <c r="N62" s="277">
        <f>SUM(N33:N61)</f>
        <v>0</v>
      </c>
      <c r="P62" s="79"/>
      <c r="Q62" s="79"/>
    </row>
    <row r="63" spans="1:17" x14ac:dyDescent="0.25">
      <c r="A63" s="259"/>
      <c r="B63" s="259"/>
      <c r="C63" s="259"/>
      <c r="D63" s="259"/>
      <c r="E63" s="35"/>
      <c r="F63" s="259"/>
      <c r="G63" s="36"/>
      <c r="H63" s="259"/>
      <c r="I63" s="36"/>
      <c r="J63" s="259"/>
      <c r="K63" s="36"/>
      <c r="L63" s="259"/>
      <c r="N63" s="259"/>
      <c r="P63" s="79"/>
      <c r="Q63" s="79"/>
    </row>
    <row r="64" spans="1:17" x14ac:dyDescent="0.25">
      <c r="A64" s="76" t="s">
        <v>262</v>
      </c>
      <c r="B64" s="76"/>
      <c r="C64" s="76"/>
      <c r="D64" s="76">
        <f>'Exh G depreciation'!I26</f>
        <v>0</v>
      </c>
      <c r="E64" s="35"/>
      <c r="F64" s="259"/>
      <c r="G64" s="36"/>
      <c r="H64" s="259"/>
      <c r="I64" s="36"/>
      <c r="J64" s="259"/>
      <c r="K64" s="36"/>
      <c r="L64" s="259"/>
      <c r="N64" s="2">
        <f t="shared" ref="N64" si="8">D64-SUM(F64:L64)</f>
        <v>0</v>
      </c>
      <c r="P64" s="79"/>
      <c r="Q64" s="79"/>
    </row>
    <row r="65" spans="1:18" x14ac:dyDescent="0.25">
      <c r="D65" s="71"/>
      <c r="E65" s="38"/>
      <c r="F65" s="71"/>
      <c r="G65" s="38"/>
      <c r="H65" s="71"/>
      <c r="I65" s="38"/>
      <c r="J65" s="71"/>
      <c r="K65" s="38"/>
      <c r="L65" s="71"/>
      <c r="M65" s="38"/>
      <c r="N65" s="71"/>
      <c r="O65" s="38"/>
      <c r="P65" s="79"/>
      <c r="Q65" s="79"/>
    </row>
    <row r="66" spans="1:18" ht="15.75" thickBot="1" x14ac:dyDescent="0.3">
      <c r="A66" s="2" t="s">
        <v>368</v>
      </c>
      <c r="D66" s="141">
        <f>SUM(D62:D65)</f>
        <v>0</v>
      </c>
      <c r="E66" s="62"/>
      <c r="F66" s="141">
        <f>SUM(F62:F65)</f>
        <v>0</v>
      </c>
      <c r="G66" s="62"/>
      <c r="H66" s="141">
        <f>SUM(H62:H65)</f>
        <v>0</v>
      </c>
      <c r="I66" s="62"/>
      <c r="J66" s="141">
        <f>SUM(J62:J65)</f>
        <v>0</v>
      </c>
      <c r="K66" s="62"/>
      <c r="L66" s="141">
        <f>SUM(L62:L65)</f>
        <v>0</v>
      </c>
      <c r="M66" s="62"/>
      <c r="N66" s="141">
        <f>SUM(N62:N65)</f>
        <v>0</v>
      </c>
      <c r="O66" s="38"/>
      <c r="P66" s="38">
        <f>D66-SUM(F66:L66)</f>
        <v>0</v>
      </c>
      <c r="Q66" s="79"/>
      <c r="R66" s="49" t="s">
        <v>197</v>
      </c>
    </row>
    <row r="67" spans="1:18" ht="15.75" thickTop="1" x14ac:dyDescent="0.25">
      <c r="D67" s="62"/>
      <c r="E67" s="62"/>
      <c r="F67" s="62"/>
      <c r="G67" s="62"/>
      <c r="H67" s="62"/>
      <c r="I67" s="62"/>
      <c r="J67" s="62"/>
      <c r="K67" s="62"/>
      <c r="L67" s="62"/>
      <c r="M67" s="62"/>
      <c r="N67" s="62"/>
      <c r="O67" s="38"/>
      <c r="P67" s="38"/>
      <c r="Q67" s="79"/>
      <c r="R67" s="49"/>
    </row>
    <row r="68" spans="1:18" x14ac:dyDescent="0.25">
      <c r="M68" s="70"/>
      <c r="N68" s="77" t="s">
        <v>254</v>
      </c>
      <c r="P68" s="79"/>
      <c r="Q68" s="79"/>
    </row>
    <row r="69" spans="1:18" x14ac:dyDescent="0.25">
      <c r="D69" s="38"/>
      <c r="E69" s="38"/>
      <c r="G69" s="38"/>
      <c r="K69" s="38"/>
      <c r="M69" s="38"/>
      <c r="O69" s="38"/>
      <c r="P69" s="139"/>
      <c r="Q69" s="139"/>
    </row>
    <row r="70" spans="1:18" ht="52.5" customHeight="1" x14ac:dyDescent="0.25">
      <c r="A70" s="147" t="s">
        <v>78</v>
      </c>
      <c r="B70" s="147"/>
      <c r="C70" s="359" t="s">
        <v>448</v>
      </c>
      <c r="D70" s="359"/>
      <c r="E70" s="359"/>
      <c r="F70" s="359"/>
      <c r="G70" s="359"/>
      <c r="H70" s="359"/>
      <c r="I70" s="359"/>
      <c r="J70" s="359"/>
      <c r="K70" s="359"/>
      <c r="L70" s="359"/>
      <c r="M70" s="359"/>
      <c r="N70" s="359"/>
      <c r="O70" s="285"/>
      <c r="P70" s="284"/>
      <c r="Q70" s="284"/>
      <c r="R70" s="2"/>
    </row>
    <row r="71" spans="1:18" ht="13.5" customHeight="1" x14ac:dyDescent="0.25">
      <c r="A71" s="43"/>
      <c r="B71" s="61"/>
      <c r="C71" s="5"/>
      <c r="D71" s="5"/>
      <c r="E71" s="14"/>
      <c r="F71" s="14"/>
      <c r="G71" s="14"/>
      <c r="H71" s="14"/>
      <c r="I71" s="14"/>
      <c r="J71" s="14"/>
      <c r="K71" s="14"/>
      <c r="L71" s="14"/>
      <c r="M71" s="6"/>
      <c r="N71" s="6"/>
      <c r="O71" s="260"/>
      <c r="P71" s="149"/>
      <c r="Q71" s="150"/>
      <c r="R71" s="2"/>
    </row>
    <row r="72" spans="1:18" ht="15" customHeight="1" x14ac:dyDescent="0.25">
      <c r="B72" s="69"/>
      <c r="C72" s="290" t="s">
        <v>366</v>
      </c>
      <c r="D72" s="290"/>
      <c r="E72" s="290"/>
      <c r="F72" s="290"/>
      <c r="G72" s="290"/>
      <c r="H72" s="290"/>
      <c r="I72" s="290"/>
      <c r="J72" s="290"/>
      <c r="K72" s="290"/>
      <c r="L72" s="290"/>
      <c r="M72" s="290"/>
      <c r="N72" s="290"/>
      <c r="O72" s="290"/>
      <c r="P72" s="290"/>
      <c r="Q72" s="290"/>
      <c r="R72" s="2"/>
    </row>
    <row r="73" spans="1:18" ht="13.5" customHeight="1" x14ac:dyDescent="0.25">
      <c r="B73" s="69"/>
      <c r="C73" s="5"/>
      <c r="D73" s="5"/>
      <c r="E73" s="14"/>
      <c r="F73" s="14"/>
      <c r="G73" s="14"/>
      <c r="H73" s="14"/>
      <c r="I73" s="14"/>
      <c r="J73" s="14"/>
      <c r="K73" s="14"/>
      <c r="L73" s="14"/>
      <c r="M73" s="6"/>
      <c r="N73" s="6"/>
      <c r="O73" s="260"/>
      <c r="P73" s="149"/>
      <c r="Q73" s="150"/>
      <c r="R73" s="2"/>
    </row>
    <row r="74" spans="1:18" ht="29.25" customHeight="1" x14ac:dyDescent="0.25">
      <c r="B74" s="68"/>
      <c r="C74" s="359" t="s">
        <v>375</v>
      </c>
      <c r="D74" s="359"/>
      <c r="E74" s="359"/>
      <c r="F74" s="359"/>
      <c r="G74" s="359"/>
      <c r="H74" s="359"/>
      <c r="I74" s="359"/>
      <c r="J74" s="359"/>
      <c r="K74" s="359"/>
      <c r="L74" s="359"/>
      <c r="M74" s="359"/>
      <c r="N74" s="359"/>
      <c r="O74" s="285"/>
      <c r="P74" s="284"/>
      <c r="Q74" s="284"/>
      <c r="R74" s="2"/>
    </row>
    <row r="75" spans="1:18" ht="13.5" customHeight="1" x14ac:dyDescent="0.25">
      <c r="C75" s="26"/>
      <c r="D75" s="26"/>
      <c r="E75" s="126"/>
      <c r="F75" s="126"/>
      <c r="G75" s="126"/>
      <c r="H75" s="126"/>
      <c r="I75" s="126"/>
      <c r="J75" s="126"/>
      <c r="K75" s="126"/>
      <c r="L75" s="126"/>
      <c r="M75" s="126"/>
      <c r="N75" s="126"/>
      <c r="O75" s="126"/>
      <c r="P75" s="149"/>
      <c r="Q75" s="150"/>
      <c r="R75" s="2"/>
    </row>
    <row r="76" spans="1:18" ht="29.45" customHeight="1" x14ac:dyDescent="0.25">
      <c r="C76" s="26" t="s">
        <v>321</v>
      </c>
      <c r="D76" s="26"/>
      <c r="E76" s="26"/>
      <c r="F76" s="26"/>
      <c r="G76" s="26"/>
      <c r="H76" s="26"/>
      <c r="I76" s="26"/>
      <c r="J76" s="26"/>
      <c r="K76" s="26"/>
      <c r="L76" s="26"/>
      <c r="M76" s="26"/>
      <c r="N76" s="26"/>
      <c r="O76" s="285"/>
      <c r="P76" s="284"/>
      <c r="Q76" s="284"/>
      <c r="R76" s="2"/>
    </row>
    <row r="77" spans="1:18" x14ac:dyDescent="0.25">
      <c r="C77" s="26"/>
      <c r="D77" s="26"/>
      <c r="E77" s="126"/>
      <c r="F77" s="126"/>
      <c r="G77" s="126"/>
      <c r="H77" s="126"/>
      <c r="I77" s="126"/>
      <c r="J77" s="126"/>
      <c r="K77" s="126"/>
      <c r="L77" s="126"/>
      <c r="M77" s="126"/>
      <c r="N77" s="126"/>
      <c r="O77" s="126"/>
      <c r="P77" s="149"/>
      <c r="Q77" s="150"/>
      <c r="R77" s="2"/>
    </row>
    <row r="78" spans="1:18" ht="27.6" customHeight="1" x14ac:dyDescent="0.25">
      <c r="C78" s="359" t="s">
        <v>377</v>
      </c>
      <c r="D78" s="359"/>
      <c r="E78" s="359"/>
      <c r="F78" s="359"/>
      <c r="G78" s="359"/>
      <c r="H78" s="359"/>
      <c r="I78" s="359"/>
      <c r="J78" s="359"/>
      <c r="K78" s="359"/>
      <c r="L78" s="359"/>
      <c r="M78" s="359"/>
      <c r="N78" s="359"/>
      <c r="O78" s="285"/>
      <c r="P78" s="284"/>
      <c r="Q78" s="284"/>
      <c r="R78" s="2"/>
    </row>
    <row r="79" spans="1:18" x14ac:dyDescent="0.25">
      <c r="C79" s="26"/>
      <c r="D79" s="26"/>
      <c r="E79" s="126"/>
      <c r="F79" s="126"/>
      <c r="G79" s="126"/>
      <c r="H79" s="126"/>
      <c r="I79" s="126"/>
      <c r="J79" s="126"/>
      <c r="K79" s="126"/>
      <c r="L79" s="126"/>
      <c r="M79" s="126"/>
      <c r="N79" s="126"/>
      <c r="O79" s="126"/>
      <c r="P79" s="149"/>
      <c r="Q79" s="150"/>
      <c r="R79" s="2"/>
    </row>
    <row r="80" spans="1:18" ht="27" customHeight="1" x14ac:dyDescent="0.25">
      <c r="C80" s="359" t="s">
        <v>378</v>
      </c>
      <c r="D80" s="359"/>
      <c r="E80" s="359"/>
      <c r="F80" s="359"/>
      <c r="G80" s="359"/>
      <c r="H80" s="359"/>
      <c r="I80" s="359"/>
      <c r="J80" s="359"/>
      <c r="K80" s="359"/>
      <c r="L80" s="359"/>
      <c r="M80" s="359"/>
      <c r="N80" s="359"/>
      <c r="O80" s="284"/>
      <c r="P80" s="284"/>
      <c r="Q80" s="284"/>
      <c r="R80" s="2"/>
    </row>
  </sheetData>
  <sheetProtection formatCells="0" insertRows="0" deleteRows="0"/>
  <protectedRanges>
    <protectedRange sqref="N4" name="Range5"/>
    <protectedRange sqref="D4:E4 M4 O4" name="Range4"/>
    <protectedRange sqref="A35:C35 H35:J35 A49:C63 H49:J61 B64:C64 I62:I64 L35 F35 L42:L61 F42:F61" name="Range3"/>
    <protectedRange sqref="A2:C2" name="Range1"/>
    <protectedRange sqref="D35:E35 K35 O9:O31 O35 O49:O64 K49:K64 D49:E64 F62:F64 H62:H64 J62:J64 L62:L64 N62:N63 M35 G35 M42:M64 G42:G64" name="Range2"/>
    <protectedRange sqref="R10" name="Range6"/>
    <protectedRange sqref="R12" name="Range7"/>
    <protectedRange sqref="A42:C48" name="Range3_1"/>
    <protectedRange sqref="O42:O48 M42:M48" name="Range2_1"/>
    <protectedRange sqref="H42:J48 L42:L48 F42:F48" name="Range3_1_1"/>
    <protectedRange sqref="G42:G48 K42:K48 D42:E48" name="Range2_2"/>
    <protectedRange sqref="A64" name="Range3_2"/>
    <protectedRange sqref="B10:C31 M10:M31" name="Range8"/>
    <protectedRange sqref="M36" name="Range9"/>
  </protectedRanges>
  <customSheetViews>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3"/>
      <headerFooter alignWithMargins="0">
        <oddFooter>&amp;LSchedule E-2&amp;C&amp;A&amp;RUpdated: &amp;D</oddFooter>
      </headerFooter>
    </customSheetView>
  </customSheetViews>
  <mergeCells count="4">
    <mergeCell ref="C80:N80"/>
    <mergeCell ref="C70:N70"/>
    <mergeCell ref="C74:N74"/>
    <mergeCell ref="C78:N78"/>
  </mergeCells>
  <phoneticPr fontId="7" type="noConversion"/>
  <printOptions horizontalCentered="1" headings="1"/>
  <pageMargins left="0.5" right="0.5" top="0.75" bottom="0.5" header="0.5" footer="0.5"/>
  <pageSetup scale="58" fitToHeight="6" orientation="portrait" r:id="rId4"/>
  <headerFooter alignWithMargins="0">
    <oddFooter>&amp;L&amp;F&amp;C&amp;A&amp;RUpdated: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8"/>
  <sheetViews>
    <sheetView workbookViewId="0">
      <pane ySplit="4" topLeftCell="A16" activePane="bottomLeft" state="frozen"/>
      <selection pane="bottomLeft" activeCell="A2" sqref="A2"/>
    </sheetView>
  </sheetViews>
  <sheetFormatPr defaultColWidth="9.140625" defaultRowHeight="12" x14ac:dyDescent="0.2"/>
  <cols>
    <col min="1" max="1" width="11.5703125" style="151" customWidth="1"/>
    <col min="2" max="2" width="38.28515625" style="151" customWidth="1"/>
    <col min="3" max="3" width="12.7109375" style="151" customWidth="1"/>
    <col min="4" max="4" width="7.140625" style="151" customWidth="1"/>
    <col min="5" max="5" width="11.5703125" style="151" customWidth="1"/>
    <col min="6" max="6" width="14.140625" style="151" customWidth="1"/>
    <col min="7" max="16384" width="9.140625" style="151"/>
  </cols>
  <sheetData>
    <row r="1" spans="1:9" ht="18.75" x14ac:dyDescent="0.3">
      <c r="A1" s="100" t="str">
        <f>Entity</f>
        <v>Name of Tribe</v>
      </c>
      <c r="B1" s="42"/>
      <c r="C1" s="42"/>
      <c r="D1" s="42"/>
      <c r="E1" s="42"/>
      <c r="F1" s="131" t="s">
        <v>155</v>
      </c>
    </row>
    <row r="2" spans="1:9" ht="18.75" x14ac:dyDescent="0.3">
      <c r="A2" s="42"/>
      <c r="B2" s="42"/>
      <c r="C2" s="42"/>
      <c r="D2" s="42"/>
      <c r="E2" s="42"/>
      <c r="F2" s="42"/>
      <c r="G2" s="2"/>
      <c r="H2" s="2"/>
      <c r="I2" s="2"/>
    </row>
    <row r="3" spans="1:9" s="42" customFormat="1" ht="19.5" thickBot="1" x14ac:dyDescent="0.35">
      <c r="A3" s="298" t="str">
        <f>'start here-do not delete'!D30</f>
        <v>FY 2022</v>
      </c>
      <c r="B3" s="298" t="s">
        <v>95</v>
      </c>
      <c r="C3" s="152"/>
      <c r="D3" s="152"/>
      <c r="E3" s="152"/>
      <c r="F3" s="152"/>
      <c r="G3" s="89"/>
    </row>
    <row r="4" spans="1:9" ht="15" x14ac:dyDescent="0.25">
      <c r="A4" s="43"/>
      <c r="B4" s="2"/>
      <c r="C4" s="2"/>
      <c r="D4" s="2"/>
      <c r="E4" s="2"/>
      <c r="F4" s="2"/>
      <c r="G4" s="2"/>
      <c r="H4" s="2"/>
      <c r="I4" s="2"/>
    </row>
    <row r="5" spans="1:9" ht="15" x14ac:dyDescent="0.25">
      <c r="A5" s="43"/>
      <c r="B5" s="2"/>
      <c r="C5" s="2"/>
      <c r="D5" s="2"/>
      <c r="E5" s="2"/>
      <c r="F5" s="2"/>
      <c r="G5" s="2"/>
      <c r="H5" s="2"/>
      <c r="I5" s="2"/>
    </row>
    <row r="6" spans="1:9" ht="15" x14ac:dyDescent="0.25">
      <c r="A6" s="153" t="s">
        <v>140</v>
      </c>
      <c r="B6" s="2"/>
      <c r="C6" s="2"/>
      <c r="D6" s="2"/>
      <c r="E6" s="2"/>
      <c r="F6" s="2"/>
      <c r="G6" s="2"/>
      <c r="H6" s="2"/>
      <c r="I6" s="2"/>
    </row>
    <row r="7" spans="1:9" ht="15" x14ac:dyDescent="0.25">
      <c r="A7" s="2"/>
      <c r="B7" s="2"/>
      <c r="C7" s="2"/>
      <c r="D7" s="2"/>
      <c r="E7" s="2"/>
      <c r="F7" s="2"/>
      <c r="G7" s="2"/>
      <c r="H7" s="2"/>
      <c r="I7" s="2"/>
    </row>
    <row r="8" spans="1:9" ht="15" x14ac:dyDescent="0.25">
      <c r="A8" s="2"/>
      <c r="B8" s="2"/>
      <c r="C8" s="2"/>
      <c r="D8" s="2"/>
      <c r="E8" s="2"/>
      <c r="F8" s="2" t="s">
        <v>96</v>
      </c>
      <c r="G8" s="2"/>
      <c r="H8" s="2"/>
      <c r="I8" s="2"/>
    </row>
    <row r="9" spans="1:9" ht="15" x14ac:dyDescent="0.25">
      <c r="A9" s="2" t="s">
        <v>97</v>
      </c>
      <c r="B9" s="2"/>
      <c r="C9" s="2"/>
      <c r="D9" s="2"/>
      <c r="E9" s="2"/>
      <c r="F9" s="71" t="s">
        <v>136</v>
      </c>
      <c r="G9" s="2"/>
      <c r="H9" s="2"/>
      <c r="I9" s="2"/>
    </row>
    <row r="10" spans="1:9" ht="15" x14ac:dyDescent="0.25">
      <c r="A10" s="2"/>
      <c r="B10" s="2"/>
      <c r="C10" s="2"/>
      <c r="D10" s="2"/>
      <c r="E10" s="2"/>
      <c r="F10" s="2"/>
      <c r="G10" s="2"/>
      <c r="H10" s="2"/>
      <c r="I10" s="2"/>
    </row>
    <row r="11" spans="1:9" ht="15" x14ac:dyDescent="0.25">
      <c r="A11" s="2"/>
      <c r="B11" s="2" t="s">
        <v>348</v>
      </c>
      <c r="C11" s="2"/>
      <c r="D11" s="2"/>
      <c r="E11" s="36"/>
      <c r="F11" s="2" t="s">
        <v>276</v>
      </c>
      <c r="G11" s="2"/>
      <c r="H11" s="2"/>
      <c r="I11" s="2"/>
    </row>
    <row r="12" spans="1:9" ht="15" x14ac:dyDescent="0.25">
      <c r="A12" s="2"/>
      <c r="B12" s="2" t="s">
        <v>349</v>
      </c>
      <c r="C12" s="2"/>
      <c r="D12" s="2"/>
      <c r="E12" s="36"/>
      <c r="F12" s="2" t="s">
        <v>276</v>
      </c>
      <c r="G12" s="2"/>
      <c r="H12" s="2"/>
      <c r="I12" s="2"/>
    </row>
    <row r="13" spans="1:9" ht="15" x14ac:dyDescent="0.25">
      <c r="A13" s="2"/>
      <c r="B13" s="2" t="s">
        <v>350</v>
      </c>
      <c r="C13" s="2"/>
      <c r="D13" s="2"/>
      <c r="E13" s="36"/>
      <c r="F13" s="2" t="s">
        <v>276</v>
      </c>
      <c r="G13" s="2"/>
      <c r="H13" s="2"/>
      <c r="I13" s="2"/>
    </row>
    <row r="14" spans="1:9" ht="15" x14ac:dyDescent="0.25">
      <c r="A14" s="2"/>
      <c r="B14" s="2" t="s">
        <v>351</v>
      </c>
      <c r="C14" s="2"/>
      <c r="D14" s="2"/>
      <c r="E14" s="36"/>
      <c r="F14" s="2" t="s">
        <v>276</v>
      </c>
      <c r="G14" s="2"/>
      <c r="H14" s="2"/>
      <c r="I14" s="2"/>
    </row>
    <row r="15" spans="1:9" ht="15" x14ac:dyDescent="0.25">
      <c r="A15" s="2"/>
      <c r="B15" s="2"/>
      <c r="C15" s="2"/>
      <c r="D15" s="2"/>
      <c r="E15" s="71"/>
      <c r="F15" s="38"/>
      <c r="G15" s="2"/>
      <c r="H15" s="2"/>
      <c r="I15" s="2"/>
    </row>
    <row r="16" spans="1:9" ht="15.75" thickBot="1" x14ac:dyDescent="0.3">
      <c r="A16" s="2"/>
      <c r="B16" s="2" t="s">
        <v>98</v>
      </c>
      <c r="C16" s="2"/>
      <c r="D16" s="2"/>
      <c r="E16" s="154">
        <f>SUM(E11:E15)</f>
        <v>0</v>
      </c>
      <c r="F16" s="155" t="s">
        <v>222</v>
      </c>
      <c r="G16" s="2"/>
      <c r="H16" s="2"/>
      <c r="I16" s="2"/>
    </row>
    <row r="17" spans="1:9" ht="15.75" thickTop="1" x14ac:dyDescent="0.25">
      <c r="A17" s="2"/>
      <c r="B17" s="2"/>
      <c r="C17" s="2"/>
      <c r="D17" s="2"/>
      <c r="E17" s="2"/>
      <c r="F17" s="2"/>
      <c r="G17" s="2"/>
      <c r="H17" s="2"/>
      <c r="I17" s="2"/>
    </row>
    <row r="18" spans="1:9" ht="15" x14ac:dyDescent="0.25">
      <c r="A18" s="2"/>
      <c r="B18" s="2"/>
      <c r="C18" s="2"/>
      <c r="D18" s="2"/>
      <c r="E18" s="2"/>
      <c r="F18" s="2"/>
      <c r="G18" s="2"/>
      <c r="H18" s="2"/>
      <c r="I18" s="2"/>
    </row>
    <row r="19" spans="1:9" ht="15" x14ac:dyDescent="0.25">
      <c r="A19" s="2" t="s">
        <v>166</v>
      </c>
      <c r="B19" s="2"/>
      <c r="C19" s="2"/>
      <c r="D19" s="2"/>
      <c r="E19" s="2"/>
      <c r="F19" s="2"/>
      <c r="G19" s="2"/>
      <c r="H19" s="2"/>
      <c r="I19" s="2"/>
    </row>
    <row r="20" spans="1:9" ht="15" x14ac:dyDescent="0.25">
      <c r="A20" s="2"/>
      <c r="B20" s="2"/>
      <c r="C20" s="2"/>
      <c r="D20" s="2"/>
      <c r="E20" s="2"/>
      <c r="F20" s="2"/>
      <c r="G20" s="2"/>
      <c r="H20" s="2"/>
      <c r="I20" s="2"/>
    </row>
    <row r="21" spans="1:9" ht="15" x14ac:dyDescent="0.25">
      <c r="A21" s="2"/>
      <c r="B21" s="2" t="s">
        <v>99</v>
      </c>
      <c r="C21" s="2"/>
      <c r="D21" s="2"/>
      <c r="E21" s="144">
        <f>'Exh C actual base'!AE198</f>
        <v>1</v>
      </c>
      <c r="F21" s="2" t="s">
        <v>311</v>
      </c>
      <c r="G21" s="2"/>
      <c r="H21" s="2"/>
      <c r="I21" s="2"/>
    </row>
    <row r="22" spans="1:9" ht="15" x14ac:dyDescent="0.25">
      <c r="A22" s="2"/>
      <c r="B22" s="2" t="s">
        <v>169</v>
      </c>
      <c r="C22" s="2"/>
      <c r="D22" s="2"/>
      <c r="E22" s="2">
        <f>'Exh E-1 actual pool'!N66</f>
        <v>0</v>
      </c>
      <c r="F22" s="2" t="s">
        <v>309</v>
      </c>
      <c r="G22" s="2"/>
      <c r="H22" s="2"/>
      <c r="I22" s="2"/>
    </row>
    <row r="23" spans="1:9" ht="15" x14ac:dyDescent="0.25">
      <c r="A23" s="2"/>
      <c r="B23" s="2"/>
      <c r="C23" s="2"/>
      <c r="D23" s="2"/>
      <c r="E23" s="38"/>
      <c r="F23" s="38"/>
      <c r="G23" s="2"/>
      <c r="H23" s="2"/>
      <c r="I23" s="2"/>
    </row>
    <row r="24" spans="1:9" ht="15" x14ac:dyDescent="0.25">
      <c r="A24" s="2" t="s">
        <v>120</v>
      </c>
      <c r="B24" s="2"/>
      <c r="D24" s="2"/>
      <c r="E24" s="2">
        <f>'Exh C actual base'!O198</f>
        <v>0</v>
      </c>
      <c r="F24" s="2" t="s">
        <v>311</v>
      </c>
      <c r="G24" s="2"/>
      <c r="H24" s="2"/>
      <c r="I24" s="2"/>
    </row>
    <row r="25" spans="1:9" ht="15" x14ac:dyDescent="0.25">
      <c r="A25" s="2" t="s">
        <v>100</v>
      </c>
      <c r="B25" s="2"/>
      <c r="D25" s="2"/>
      <c r="E25" s="2">
        <f>'Exh C actual base'!Q198</f>
        <v>0</v>
      </c>
      <c r="F25" s="2" t="s">
        <v>311</v>
      </c>
      <c r="G25" s="2"/>
      <c r="H25" s="2"/>
      <c r="I25" s="2"/>
    </row>
    <row r="26" spans="1:9" ht="15" x14ac:dyDescent="0.25">
      <c r="A26" s="2" t="s">
        <v>256</v>
      </c>
      <c r="B26" s="2"/>
      <c r="D26" s="2"/>
      <c r="E26" s="2">
        <f>'Exh C actual base'!U198</f>
        <v>0</v>
      </c>
      <c r="F26" s="2" t="s">
        <v>311</v>
      </c>
      <c r="G26" s="2"/>
      <c r="H26" s="2"/>
      <c r="I26" s="2"/>
    </row>
    <row r="27" spans="1:9" ht="15" x14ac:dyDescent="0.25">
      <c r="A27" s="2" t="s">
        <v>101</v>
      </c>
      <c r="B27" s="2"/>
      <c r="D27" s="2"/>
      <c r="E27" s="2">
        <f>'Exh C actual base'!W198</f>
        <v>0</v>
      </c>
      <c r="F27" s="2" t="s">
        <v>311</v>
      </c>
      <c r="G27" s="2"/>
      <c r="H27" s="2"/>
      <c r="I27" s="2"/>
    </row>
    <row r="28" spans="1:9" ht="15" x14ac:dyDescent="0.25">
      <c r="A28" s="2" t="s">
        <v>216</v>
      </c>
      <c r="B28" s="2"/>
      <c r="D28" s="2"/>
      <c r="E28" s="2">
        <f>'Exh C actual base'!Y198</f>
        <v>0</v>
      </c>
      <c r="F28" s="2" t="s">
        <v>311</v>
      </c>
      <c r="G28" s="2"/>
      <c r="H28" s="2"/>
      <c r="I28" s="2"/>
    </row>
    <row r="29" spans="1:9" ht="15" x14ac:dyDescent="0.25">
      <c r="A29" s="2" t="s">
        <v>220</v>
      </c>
      <c r="B29" s="2"/>
      <c r="D29" s="2"/>
      <c r="E29" s="2">
        <f>'Exh C actual base'!AA198</f>
        <v>0</v>
      </c>
      <c r="F29" s="2" t="s">
        <v>311</v>
      </c>
      <c r="G29" s="2"/>
      <c r="H29" s="2"/>
      <c r="I29" s="2"/>
    </row>
    <row r="30" spans="1:9" ht="15" x14ac:dyDescent="0.25">
      <c r="A30" s="2" t="s">
        <v>215</v>
      </c>
      <c r="B30" s="2"/>
      <c r="D30" s="2"/>
      <c r="E30" s="2">
        <f>'Exh C actual base'!AC198</f>
        <v>0</v>
      </c>
      <c r="F30" s="2" t="s">
        <v>311</v>
      </c>
      <c r="G30" s="2"/>
      <c r="H30" s="2"/>
      <c r="I30" s="2"/>
    </row>
    <row r="31" spans="1:9" ht="15" x14ac:dyDescent="0.25">
      <c r="A31" s="2"/>
      <c r="B31" s="2"/>
      <c r="C31" s="2"/>
      <c r="D31" s="2"/>
      <c r="E31" s="2"/>
      <c r="F31" s="2"/>
      <c r="G31" s="2"/>
      <c r="H31" s="2"/>
      <c r="I31" s="2"/>
    </row>
    <row r="32" spans="1:9" ht="15" x14ac:dyDescent="0.25">
      <c r="A32" s="2"/>
      <c r="B32" s="2"/>
      <c r="C32" s="2"/>
      <c r="D32" s="2"/>
      <c r="E32" s="2"/>
      <c r="F32" s="2"/>
      <c r="G32" s="2"/>
      <c r="H32" s="2"/>
      <c r="I32" s="2"/>
    </row>
    <row r="33" spans="1:9" ht="15" x14ac:dyDescent="0.25">
      <c r="A33" s="2"/>
      <c r="B33" s="2" t="s">
        <v>102</v>
      </c>
      <c r="C33" s="2"/>
      <c r="D33" s="2"/>
      <c r="E33" s="301">
        <f>SUM(E21:E32)</f>
        <v>1</v>
      </c>
      <c r="F33" s="38"/>
      <c r="G33" s="2"/>
      <c r="H33" s="2"/>
      <c r="I33" s="2"/>
    </row>
    <row r="34" spans="1:9" ht="15" x14ac:dyDescent="0.25">
      <c r="A34" s="2"/>
      <c r="B34" s="2"/>
      <c r="C34" s="2"/>
      <c r="D34" s="2"/>
      <c r="E34" s="2"/>
      <c r="F34" s="2"/>
      <c r="G34" s="2"/>
      <c r="H34" s="2"/>
      <c r="I34" s="2"/>
    </row>
    <row r="35" spans="1:9" ht="15.75" thickBot="1" x14ac:dyDescent="0.3">
      <c r="A35" s="2"/>
      <c r="B35" s="2" t="s">
        <v>145</v>
      </c>
      <c r="C35" s="2"/>
      <c r="D35" s="61"/>
      <c r="E35" s="142">
        <f>E33-E16</f>
        <v>1</v>
      </c>
      <c r="F35" s="103" t="s">
        <v>221</v>
      </c>
      <c r="G35" s="2"/>
      <c r="H35" s="2"/>
      <c r="I35" s="2"/>
    </row>
    <row r="36" spans="1:9" ht="15.75" thickTop="1" x14ac:dyDescent="0.25">
      <c r="A36" s="2"/>
      <c r="B36" s="2"/>
      <c r="C36" s="2"/>
      <c r="D36" s="2"/>
      <c r="E36" s="2"/>
      <c r="F36" s="2"/>
      <c r="G36" s="2"/>
      <c r="H36" s="2"/>
      <c r="I36" s="2"/>
    </row>
    <row r="37" spans="1:9" ht="15" x14ac:dyDescent="0.25">
      <c r="A37" s="2"/>
      <c r="B37" s="2"/>
      <c r="C37" s="2"/>
      <c r="D37" s="2"/>
      <c r="E37" s="2"/>
      <c r="F37" s="2"/>
      <c r="G37" s="2"/>
      <c r="H37" s="2"/>
      <c r="I37" s="2"/>
    </row>
    <row r="38" spans="1:9" ht="15" x14ac:dyDescent="0.25">
      <c r="A38" s="53" t="s">
        <v>307</v>
      </c>
      <c r="B38" s="53"/>
      <c r="C38" s="53"/>
      <c r="D38" s="53"/>
      <c r="E38" s="2"/>
      <c r="F38" s="2"/>
      <c r="G38" s="2"/>
      <c r="H38" s="2"/>
      <c r="I38" s="2"/>
    </row>
    <row r="39" spans="1:9" ht="15" x14ac:dyDescent="0.25">
      <c r="A39" s="53"/>
      <c r="B39" s="53"/>
      <c r="C39" s="53"/>
      <c r="D39" s="53"/>
      <c r="E39" s="2"/>
      <c r="F39" s="2"/>
      <c r="G39" s="2"/>
    </row>
    <row r="40" spans="1:9" ht="15" x14ac:dyDescent="0.25">
      <c r="A40" s="53" t="s">
        <v>264</v>
      </c>
      <c r="B40" s="53"/>
      <c r="C40" s="53"/>
      <c r="D40" s="53"/>
      <c r="E40" s="2"/>
      <c r="F40" s="2"/>
      <c r="G40" s="2"/>
    </row>
    <row r="41" spans="1:9" ht="15" x14ac:dyDescent="0.25">
      <c r="A41" s="53"/>
      <c r="B41" s="53"/>
      <c r="C41" s="53"/>
      <c r="D41" s="2"/>
      <c r="E41" s="2"/>
      <c r="F41" s="2"/>
      <c r="G41" s="2"/>
    </row>
    <row r="42" spans="1:9" ht="15" x14ac:dyDescent="0.25">
      <c r="A42" s="99"/>
      <c r="B42" s="53"/>
      <c r="C42" s="53"/>
    </row>
    <row r="43" spans="1:9" ht="15" x14ac:dyDescent="0.25">
      <c r="A43" s="99"/>
      <c r="B43" s="53"/>
      <c r="C43" s="53"/>
    </row>
    <row r="44" spans="1:9" ht="15" x14ac:dyDescent="0.25">
      <c r="A44" s="53"/>
      <c r="B44" s="53"/>
      <c r="C44" s="53"/>
    </row>
    <row r="48" spans="1:9" ht="15" x14ac:dyDescent="0.25">
      <c r="A48" s="99"/>
      <c r="B48" s="53"/>
      <c r="C48" s="53"/>
    </row>
  </sheetData>
  <sheetProtection formatCells="0" insertRows="0" deleteRows="0"/>
  <protectedRanges>
    <protectedRange sqref="E24:E30" name="Range10"/>
    <protectedRange sqref="A4:B4" name="Range8"/>
    <protectedRange sqref="F11:F14" name="Range1"/>
    <protectedRange sqref="F24:F30" name="Range4"/>
    <protectedRange sqref="F21:F22" name="Range5"/>
    <protectedRange sqref="A43" name="Range9_1"/>
    <protectedRange sqref="A38" name="Range9_2"/>
    <protectedRange sqref="E14" name="Range1_1"/>
    <protectedRange sqref="B11:B14" name="Range7_1"/>
  </protectedRanges>
  <customSheetViews>
    <customSheetView guid="{96FAF5F8-BD57-4EDE-AC8B-7E6854529246}" fitToPage="1" showRuler="0" topLeftCell="A10">
      <selection activeCell="C34" sqref="C34"/>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55322F06-EF2B-4EBF-91FC-6C830D0D22C9}" fitToPage="1" showRuler="0">
      <selection activeCell="B15" sqref="B15"/>
      <pageMargins left="0.75" right="0.75" top="1" bottom="1" header="0.5" footer="0.5"/>
      <pageSetup orientation="portrait" r:id="rId3"/>
      <headerFooter alignWithMargins="0">
        <oddFooter>&amp;LSchedule F&amp;C&amp;A&amp;RUpdated: &amp;D</oddFooter>
      </headerFooter>
    </customSheetView>
  </customSheetViews>
  <phoneticPr fontId="7" type="noConversion"/>
  <printOptions headings="1"/>
  <pageMargins left="0.5" right="0.5" top="1" bottom="1" header="0.5" footer="0.5"/>
  <pageSetup scale="96"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2"/>
  <sheetViews>
    <sheetView zoomScaleNormal="100" workbookViewId="0">
      <pane ySplit="5" topLeftCell="A12" activePane="bottomLeft" state="frozen"/>
      <selection pane="bottomLeft" activeCell="A39" sqref="A39:I42"/>
    </sheetView>
  </sheetViews>
  <sheetFormatPr defaultColWidth="9.140625" defaultRowHeight="15" x14ac:dyDescent="0.25"/>
  <cols>
    <col min="1" max="1" width="33.42578125" style="53" customWidth="1"/>
    <col min="2" max="2" width="3" style="53" customWidth="1"/>
    <col min="3" max="3" width="13.7109375" style="53" customWidth="1"/>
    <col min="4" max="4" width="3.28515625" style="53" customWidth="1"/>
    <col min="5" max="5" width="13.7109375" style="53" customWidth="1"/>
    <col min="6" max="6" width="2.7109375" style="53" customWidth="1"/>
    <col min="7" max="7" width="14.7109375" style="53" bestFit="1" customWidth="1"/>
    <col min="8" max="8" width="2.140625" style="53" customWidth="1"/>
    <col min="9" max="9" width="13.28515625" style="53" bestFit="1" customWidth="1"/>
    <col min="10" max="16384" width="9.140625" style="53"/>
  </cols>
  <sheetData>
    <row r="1" spans="1:9" ht="18.75" x14ac:dyDescent="0.3">
      <c r="A1" s="185" t="str">
        <f>Entity</f>
        <v>Name of Tribe</v>
      </c>
      <c r="B1" s="99"/>
      <c r="I1" s="186" t="s">
        <v>257</v>
      </c>
    </row>
    <row r="2" spans="1:9" x14ac:dyDescent="0.25">
      <c r="A2" s="279" t="s">
        <v>364</v>
      </c>
      <c r="B2" s="99"/>
    </row>
    <row r="3" spans="1:9" x14ac:dyDescent="0.25">
      <c r="A3" s="99"/>
      <c r="B3" s="99"/>
      <c r="H3" s="293"/>
    </row>
    <row r="4" spans="1:9" ht="19.5" thickBot="1" x14ac:dyDescent="0.35">
      <c r="A4" s="187" t="s">
        <v>270</v>
      </c>
      <c r="B4" s="187"/>
      <c r="C4" s="188"/>
      <c r="D4" s="188"/>
      <c r="E4" s="363" t="str">
        <f>'start here-do not delete'!D30</f>
        <v>FY 2022</v>
      </c>
      <c r="F4" s="364"/>
      <c r="G4" s="364"/>
      <c r="H4" s="294"/>
      <c r="I4" s="189" t="str">
        <f>'start here-do not delete'!D31</f>
        <v>FY 2024</v>
      </c>
    </row>
    <row r="5" spans="1:9" x14ac:dyDescent="0.25">
      <c r="H5" s="293"/>
    </row>
    <row r="6" spans="1:9" s="55" customFormat="1" x14ac:dyDescent="0.25">
      <c r="H6" s="295"/>
    </row>
    <row r="7" spans="1:9" s="55" customFormat="1" x14ac:dyDescent="0.25">
      <c r="C7" s="55" t="s">
        <v>42</v>
      </c>
      <c r="H7" s="295"/>
    </row>
    <row r="8" spans="1:9" s="55" customFormat="1" ht="15.75" thickBot="1" x14ac:dyDescent="0.3">
      <c r="A8" s="296" t="s">
        <v>381</v>
      </c>
      <c r="B8" s="56"/>
      <c r="C8" s="56" t="s">
        <v>199</v>
      </c>
      <c r="D8" s="56"/>
      <c r="E8" s="56" t="s">
        <v>121</v>
      </c>
      <c r="F8" s="56"/>
      <c r="G8" s="56" t="s">
        <v>0</v>
      </c>
      <c r="H8" s="295"/>
      <c r="I8" s="56" t="s">
        <v>0</v>
      </c>
    </row>
    <row r="9" spans="1:9" x14ac:dyDescent="0.25">
      <c r="H9" s="293"/>
    </row>
    <row r="10" spans="1:9" x14ac:dyDescent="0.25">
      <c r="A10" s="99" t="s">
        <v>130</v>
      </c>
      <c r="B10" s="190" t="s">
        <v>13</v>
      </c>
      <c r="C10" s="55" t="s">
        <v>250</v>
      </c>
      <c r="H10" s="293"/>
    </row>
    <row r="11" spans="1:9" x14ac:dyDescent="0.25">
      <c r="H11" s="293"/>
    </row>
    <row r="12" spans="1:9" x14ac:dyDescent="0.25">
      <c r="A12" s="99" t="s">
        <v>131</v>
      </c>
      <c r="H12" s="293"/>
    </row>
    <row r="13" spans="1:9" x14ac:dyDescent="0.25">
      <c r="A13" s="53" t="s">
        <v>126</v>
      </c>
      <c r="E13" s="57"/>
      <c r="F13" s="57"/>
      <c r="G13" s="57"/>
      <c r="H13" s="293"/>
      <c r="I13" s="57"/>
    </row>
    <row r="14" spans="1:9" x14ac:dyDescent="0.25">
      <c r="A14" s="53" t="s">
        <v>129</v>
      </c>
      <c r="E14" s="57"/>
      <c r="F14" s="57"/>
      <c r="G14" s="57"/>
      <c r="H14" s="293"/>
      <c r="I14" s="57"/>
    </row>
    <row r="15" spans="1:9" x14ac:dyDescent="0.25">
      <c r="A15" s="53" t="s">
        <v>127</v>
      </c>
      <c r="E15" s="57"/>
      <c r="F15" s="57"/>
      <c r="G15" s="57"/>
      <c r="H15" s="293"/>
      <c r="I15" s="57"/>
    </row>
    <row r="16" spans="1:9" x14ac:dyDescent="0.25">
      <c r="A16" s="53" t="s">
        <v>128</v>
      </c>
      <c r="E16" s="57"/>
      <c r="F16" s="57"/>
      <c r="G16" s="57"/>
      <c r="H16" s="293"/>
      <c r="I16" s="57"/>
    </row>
    <row r="17" spans="1:9" x14ac:dyDescent="0.25">
      <c r="E17" s="57"/>
      <c r="F17" s="57"/>
      <c r="G17" s="57"/>
      <c r="H17" s="293"/>
      <c r="I17" s="57"/>
    </row>
    <row r="18" spans="1:9" x14ac:dyDescent="0.25">
      <c r="A18" s="99" t="s">
        <v>132</v>
      </c>
      <c r="E18" s="57"/>
      <c r="F18" s="57"/>
      <c r="G18" s="57"/>
      <c r="H18" s="293"/>
      <c r="I18" s="57"/>
    </row>
    <row r="19" spans="1:9" x14ac:dyDescent="0.25">
      <c r="A19" s="53" t="s">
        <v>122</v>
      </c>
      <c r="E19" s="57"/>
      <c r="F19" s="57"/>
      <c r="G19" s="57"/>
      <c r="H19" s="293"/>
      <c r="I19" s="57"/>
    </row>
    <row r="20" spans="1:9" x14ac:dyDescent="0.25">
      <c r="A20" s="53" t="s">
        <v>123</v>
      </c>
      <c r="E20" s="57"/>
      <c r="F20" s="57"/>
      <c r="G20" s="57"/>
      <c r="H20" s="293"/>
      <c r="I20" s="57"/>
    </row>
    <row r="21" spans="1:9" x14ac:dyDescent="0.25">
      <c r="A21" s="53" t="s">
        <v>124</v>
      </c>
      <c r="E21" s="57"/>
      <c r="F21" s="57"/>
      <c r="G21" s="57"/>
      <c r="H21" s="293"/>
      <c r="I21" s="57"/>
    </row>
    <row r="22" spans="1:9" x14ac:dyDescent="0.25">
      <c r="A22" s="53" t="s">
        <v>274</v>
      </c>
      <c r="E22" s="58"/>
      <c r="F22" s="58"/>
      <c r="G22" s="58"/>
      <c r="H22" s="293"/>
      <c r="I22" s="58"/>
    </row>
    <row r="23" spans="1:9" x14ac:dyDescent="0.25">
      <c r="A23" s="53" t="s">
        <v>125</v>
      </c>
      <c r="E23" s="58">
        <f>C23</f>
        <v>0</v>
      </c>
      <c r="F23" s="58"/>
      <c r="G23" s="58"/>
      <c r="H23" s="293"/>
      <c r="I23" s="58"/>
    </row>
    <row r="24" spans="1:9" x14ac:dyDescent="0.25">
      <c r="A24" s="53" t="s">
        <v>133</v>
      </c>
      <c r="E24" s="58">
        <f>C24</f>
        <v>0</v>
      </c>
      <c r="F24" s="58"/>
      <c r="G24" s="58"/>
      <c r="H24" s="293"/>
      <c r="I24" s="58"/>
    </row>
    <row r="25" spans="1:9" x14ac:dyDescent="0.25">
      <c r="C25" s="192"/>
      <c r="H25" s="293"/>
      <c r="I25" s="58"/>
    </row>
    <row r="26" spans="1:9" ht="15.75" thickBot="1" x14ac:dyDescent="0.3">
      <c r="A26" s="53" t="s">
        <v>7</v>
      </c>
      <c r="B26" s="191"/>
      <c r="C26" s="59">
        <f>SUM(C10:C25)</f>
        <v>0</v>
      </c>
      <c r="E26" s="59">
        <f>SUM(E10:E25)</f>
        <v>0</v>
      </c>
      <c r="F26" s="59"/>
      <c r="G26" s="59">
        <f>SUM(G10:G25)</f>
        <v>0</v>
      </c>
      <c r="H26" s="293"/>
      <c r="I26" s="59">
        <f>SUM(I10:I25)</f>
        <v>0</v>
      </c>
    </row>
    <row r="27" spans="1:9" ht="15.75" thickTop="1" x14ac:dyDescent="0.25">
      <c r="C27" s="193" t="s">
        <v>24</v>
      </c>
      <c r="G27" s="193" t="s">
        <v>26</v>
      </c>
      <c r="H27" s="292"/>
    </row>
    <row r="28" spans="1:9" x14ac:dyDescent="0.25">
      <c r="C28" s="192"/>
      <c r="G28" s="53" t="s">
        <v>248</v>
      </c>
      <c r="H28" s="293"/>
      <c r="I28" s="53" t="s">
        <v>249</v>
      </c>
    </row>
    <row r="29" spans="1:9" x14ac:dyDescent="0.25">
      <c r="C29" s="194"/>
    </row>
    <row r="30" spans="1:9" x14ac:dyDescent="0.25">
      <c r="C30" s="194"/>
    </row>
    <row r="31" spans="1:9" ht="15.75" thickBot="1" x14ac:dyDescent="0.3">
      <c r="A31" s="99" t="s">
        <v>134</v>
      </c>
      <c r="G31" s="195"/>
      <c r="H31" s="60"/>
      <c r="I31" s="53" t="s">
        <v>251</v>
      </c>
    </row>
    <row r="32" spans="1:9" ht="15.75" thickTop="1" x14ac:dyDescent="0.25">
      <c r="A32" s="99"/>
      <c r="G32" s="60"/>
      <c r="H32" s="60"/>
    </row>
    <row r="33" spans="1:9" ht="29.45" customHeight="1" x14ac:dyDescent="0.25">
      <c r="A33" s="328" t="s">
        <v>258</v>
      </c>
      <c r="B33" s="329"/>
      <c r="C33" s="329"/>
      <c r="D33" s="329"/>
      <c r="E33" s="329"/>
      <c r="F33" s="329"/>
      <c r="G33" s="329"/>
      <c r="H33" s="330"/>
      <c r="I33" s="330"/>
    </row>
    <row r="34" spans="1:9" ht="20.25" customHeight="1" x14ac:dyDescent="0.25"/>
    <row r="35" spans="1:9" ht="20.25" customHeight="1" x14ac:dyDescent="0.25">
      <c r="A35" s="53" t="s">
        <v>379</v>
      </c>
    </row>
    <row r="37" spans="1:9" ht="30" customHeight="1" x14ac:dyDescent="0.25">
      <c r="A37" s="361" t="s">
        <v>380</v>
      </c>
      <c r="B37" s="361"/>
      <c r="C37" s="361"/>
      <c r="D37" s="361"/>
      <c r="E37" s="361"/>
      <c r="F37" s="361"/>
      <c r="G37" s="361"/>
      <c r="H37" s="361"/>
      <c r="I37" s="361"/>
    </row>
    <row r="39" spans="1:9" ht="17.25" customHeight="1" x14ac:dyDescent="0.25">
      <c r="A39" s="361" t="s">
        <v>280</v>
      </c>
      <c r="B39" s="362"/>
      <c r="C39" s="362"/>
      <c r="D39" s="362"/>
      <c r="E39" s="362"/>
      <c r="F39" s="362"/>
      <c r="G39" s="362"/>
      <c r="H39" s="362"/>
      <c r="I39" s="362"/>
    </row>
    <row r="40" spans="1:9" x14ac:dyDescent="0.25">
      <c r="A40" s="362"/>
      <c r="B40" s="362"/>
      <c r="C40" s="362"/>
      <c r="D40" s="362"/>
      <c r="E40" s="362"/>
      <c r="F40" s="362"/>
      <c r="G40" s="362"/>
      <c r="H40" s="362"/>
      <c r="I40" s="362"/>
    </row>
    <row r="41" spans="1:9" ht="13.5" customHeight="1" x14ac:dyDescent="0.25">
      <c r="A41" s="362"/>
      <c r="B41" s="362"/>
      <c r="C41" s="362"/>
      <c r="D41" s="362"/>
      <c r="E41" s="362"/>
      <c r="F41" s="362"/>
      <c r="G41" s="362"/>
      <c r="H41" s="362"/>
      <c r="I41" s="362"/>
    </row>
    <row r="42" spans="1:9" hidden="1" x14ac:dyDescent="0.25">
      <c r="A42" s="362"/>
      <c r="B42" s="362"/>
      <c r="C42" s="362"/>
      <c r="D42" s="362"/>
      <c r="E42" s="362"/>
      <c r="F42" s="362"/>
      <c r="G42" s="362"/>
      <c r="H42" s="362"/>
      <c r="I42" s="362"/>
    </row>
  </sheetData>
  <mergeCells count="3">
    <mergeCell ref="A39:I42"/>
    <mergeCell ref="E4:G4"/>
    <mergeCell ref="A37:I37"/>
  </mergeCells>
  <phoneticPr fontId="7" type="noConversion"/>
  <printOptions headings="1"/>
  <pageMargins left="0.5" right="0.5" top="1" bottom="1" header="0.5" footer="0.5"/>
  <pageSetup scale="94" orientation="portrait" r:id="rId1"/>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start here-do not delete</vt:lpstr>
      <vt:lpstr>Rate Info Sheet</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 Carryforward</vt:lpstr>
      <vt:lpstr>Exh A-1 Rate (FCF)</vt:lpstr>
      <vt:lpstr>Exh A-2 (PRO-FIN)</vt:lpstr>
      <vt:lpstr>Entity</vt:lpstr>
      <vt:lpstr>'Exh B Carryforward'!Print_Area</vt:lpstr>
      <vt:lpstr>'Exh C actual base'!Print_Area</vt:lpstr>
      <vt:lpstr>'Exh C-1 IndirectCostCollection'!Print_Area</vt:lpstr>
      <vt:lpstr>'Exh D proposed base'!Print_Area</vt:lpstr>
      <vt:lpstr>'Exh E-1 actual pool'!Print_Area</vt:lpstr>
      <vt:lpstr>'Exh E-2 proposed pool'!Print_Area</vt:lpstr>
      <vt:lpstr>'Exh G depreciation'!Print_Area</vt:lpstr>
      <vt:lpstr>'Exh C actual base'!Print_Titles</vt:lpstr>
      <vt:lpstr>'Exh D proposed base'!Print_Titles</vt:lpstr>
      <vt:lpstr>'Exh E-1 actual pool'!Print_Titles</vt:lpstr>
      <vt:lpstr>'Exh E-2 proposed pool'!Print_Titles</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2024-05-10T21:54:35Z</cp:lastPrinted>
  <dcterms:created xsi:type="dcterms:W3CDTF">2004-03-26T21:50:53Z</dcterms:created>
  <dcterms:modified xsi:type="dcterms:W3CDTF">2024-05-10T22:50:15Z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