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Guvenc\Desktop\Website Templates\"/>
    </mc:Choice>
  </mc:AlternateContent>
  <xr:revisionPtr revIDLastSave="0" documentId="13_ncr:1_{E34AC961-3356-4226-A2A5-57B84FE4B2D4}" xr6:coauthVersionLast="44" xr6:coauthVersionMax="44" xr10:uidLastSave="{00000000-0000-0000-0000-000000000000}"/>
  <bookViews>
    <workbookView xWindow="28680" yWindow="-120" windowWidth="29040" windowHeight="15840" tabRatio="891" xr2:uid="{00000000-000D-0000-FFFF-FFFF00000000}"/>
  </bookViews>
  <sheets>
    <sheet name="Start Here" sheetId="1" r:id="rId1"/>
    <sheet name="Exh A -Rate Info" sheetId="31" r:id="rId2"/>
    <sheet name="Exh B-Summary" sheetId="32" r:id="rId3"/>
    <sheet name="Exh C- Indir SW&amp;F" sheetId="8" r:id="rId4"/>
    <sheet name="Exh D-Subawards" sheetId="10" r:id="rId5"/>
    <sheet name="Exh E- SEFA" sheetId="21" r:id="rId6"/>
    <sheet name="Exh F- Contract&amp;Other" sheetId="17" r:id="rId7"/>
    <sheet name="Exh G- Depr" sheetId="14" r:id="rId8"/>
    <sheet name="Exh H-Direct Allocation" sheetId="29" r:id="rId9"/>
  </sheets>
  <externalReferences>
    <externalReference r:id="rId10"/>
    <externalReference r:id="rId11"/>
  </externalReferences>
  <definedNames>
    <definedName name="\0">#N/A</definedName>
    <definedName name="\A">#N/A</definedName>
    <definedName name="\F">#N/A</definedName>
    <definedName name="ACCOUNT" localSheetId="1">#REF!</definedName>
    <definedName name="ACCOUNT">#REF!</definedName>
    <definedName name="CREDIT" localSheetId="1">#REF!</definedName>
    <definedName name="CREDIT">#REF!</definedName>
    <definedName name="Daeschler_OH" localSheetId="1">#REF!</definedName>
    <definedName name="Daeschler_OH">#REF!</definedName>
    <definedName name="DEBIT" localSheetId="1">#REF!</definedName>
    <definedName name="DEBIT">#REF!</definedName>
    <definedName name="Entity">'[1]D1-Review Steps'!$B$1</definedName>
    <definedName name="Fac_Sal" localSheetId="1">#REF!</definedName>
    <definedName name="Fac_Sal">#REF!</definedName>
    <definedName name="Facil_Misc_7736" localSheetId="1">#REF!</definedName>
    <definedName name="Facil_Misc_7736">#REF!</definedName>
    <definedName name="GA_Pool2" localSheetId="1">#REF!</definedName>
    <definedName name="GA_Pool2">#REF!</definedName>
    <definedName name="Level">'[2]D(1) Review Steps'!$C$3</definedName>
    <definedName name="Misc_7780" localSheetId="1">#REF!</definedName>
    <definedName name="Misc_7780">#REF!</definedName>
    <definedName name="Negotiator">'[2]D(1) Review Steps'!$B$3</definedName>
    <definedName name="Pool3_Libr" localSheetId="1">#REF!</definedName>
    <definedName name="Pool3_Libr">#REF!</definedName>
    <definedName name="Pool4_Research" localSheetId="1">#REF!</definedName>
    <definedName name="Pool4_Research">#REF!</definedName>
    <definedName name="_xlnm.Print_Area" localSheetId="3">'Exh C- Indir SW&amp;F'!$A$1:$F$57</definedName>
    <definedName name="_xlnm.Print_Area" localSheetId="4">'Exh D-Subawards'!$A$1:$M$32</definedName>
    <definedName name="_xlnm.Print_Area" localSheetId="5">'Exh E- SEFA'!$A$1:$G$27</definedName>
    <definedName name="_xlnm.Print_Area" localSheetId="6">'Exh F- Contract&amp;Other'!$A$1:$C$33</definedName>
    <definedName name="_xlnm.Print_Area" localSheetId="7">'Exh G- Depr'!$A$1:$H$42</definedName>
    <definedName name="_xlnm.Print_Area" localSheetId="0">'Start Here'!$A$1:$I$48</definedName>
    <definedName name="_xlnm.Print_Area">#N/A</definedName>
    <definedName name="_xlnm.Print_Titles" localSheetId="3">'Exh C- Indir SW&amp;F'!$9:$12</definedName>
    <definedName name="ProFY">'[2]D(1) Review Steps'!$B$2</definedName>
    <definedName name="SB" localSheetId="1">#REF!</definedName>
    <definedName name="SB">#REF!</definedName>
    <definedName name="tblendowmentlisting" localSheetId="1">#REF!</definedName>
    <definedName name="tblendowmentlisting">#REF!</definedName>
    <definedName name="TRIAL" localSheetId="1">#REF!</definedName>
    <definedName name="TRIAL">#REF!</definedName>
    <definedName name="Z_55322F06_EF2B_4EBF_91FC_6C830D0D22C9_.wvu.PrintTitles" localSheetId="3" hidden="1">'Exh C- Indir SW&amp;F'!$3:$12</definedName>
    <definedName name="Z_96FAF5F8_BD57_4EDE_AC8B_7E6854529246_.wvu.PrintTitles" localSheetId="3" hidden="1">'Exh C- Indir SW&amp;F'!$3:$12</definedName>
    <definedName name="Z_EC77BDF0_E4AB_4C37_A286_B132C795CB0B_.wvu.PrintTitles" localSheetId="3" hidden="1">'Exh C- Indir SW&amp;F'!$3:$12</definedName>
  </definedNames>
  <calcPr calcId="181029"/>
  <customWorkbookViews>
    <customWorkbookView name="Victor Sepulveda - Personal View" guid="{55322F06-EF2B-4EBF-91FC-6C830D0D22C9}" mergeInterval="0" personalView="1" maximized="1" windowWidth="1276" windowHeight="851" tabRatio="953" activeSheetId="7"/>
    <customWorkbookView name="National Business Center - Personal View" guid="{EC77BDF0-E4AB-4C37-A286-B132C795CB0B}" mergeInterval="0" personalView="1" maximized="1" windowWidth="950" windowHeight="597" tabRatio="953" activeSheetId="1"/>
    <customWorkbookView name="user - Personal View" guid="{96FAF5F8-BD57-4EDE-AC8B-7E6854529246}" mergeInterval="0" personalView="1" maximized="1" windowWidth="1020" windowHeight="578" tabRatio="953" activeSheetId="1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10" l="1"/>
  <c r="E12" i="10"/>
  <c r="K15" i="10" l="1"/>
  <c r="K16" i="10"/>
  <c r="K17" i="10"/>
  <c r="K18" i="10"/>
  <c r="K19" i="10"/>
  <c r="K20" i="10"/>
  <c r="K21" i="10"/>
  <c r="K14" i="10"/>
  <c r="B50" i="32"/>
  <c r="A2" i="10" l="1"/>
  <c r="A1" i="10"/>
  <c r="A2" i="21"/>
  <c r="A1" i="21"/>
  <c r="C23" i="21"/>
  <c r="C17" i="21"/>
  <c r="C25" i="21" s="1"/>
  <c r="C11" i="21"/>
  <c r="J22" i="10"/>
  <c r="I22" i="10"/>
  <c r="H22" i="10"/>
  <c r="D11" i="10" l="1"/>
  <c r="I11" i="10"/>
  <c r="G12" i="10" s="1"/>
  <c r="F12" i="10" s="1"/>
  <c r="K22" i="10"/>
  <c r="E34" i="8" l="1"/>
  <c r="E35" i="8"/>
  <c r="E36" i="8"/>
  <c r="E37" i="8"/>
  <c r="E38" i="8"/>
  <c r="E39" i="8"/>
  <c r="E33" i="8"/>
  <c r="E25" i="8"/>
  <c r="C25" i="8"/>
  <c r="E10" i="8"/>
  <c r="F25" i="8"/>
  <c r="A2" i="29" l="1"/>
  <c r="A1" i="29"/>
  <c r="A2" i="14"/>
  <c r="A1" i="14"/>
  <c r="A2" i="17"/>
  <c r="A1" i="17"/>
  <c r="A2" i="8"/>
  <c r="A1" i="8"/>
  <c r="I27" i="32"/>
  <c r="H27" i="32"/>
  <c r="G27" i="32"/>
  <c r="C27" i="32"/>
  <c r="C29" i="32" s="1"/>
  <c r="B27" i="32"/>
  <c r="J26" i="32"/>
  <c r="E26" i="32"/>
  <c r="J25" i="32"/>
  <c r="E25" i="32"/>
  <c r="J24" i="32"/>
  <c r="E24" i="32"/>
  <c r="J23" i="32"/>
  <c r="E23" i="32"/>
  <c r="J22" i="32"/>
  <c r="E22" i="32"/>
  <c r="J21" i="32"/>
  <c r="E21" i="32"/>
  <c r="J20" i="32"/>
  <c r="E20" i="32"/>
  <c r="I17" i="32"/>
  <c r="H17" i="32"/>
  <c r="G17" i="32"/>
  <c r="C17" i="32"/>
  <c r="B17" i="32"/>
  <c r="B29" i="32" s="1"/>
  <c r="J16" i="32"/>
  <c r="E16" i="32"/>
  <c r="J15" i="32"/>
  <c r="E15" i="32"/>
  <c r="J14" i="32"/>
  <c r="E14" i="32"/>
  <c r="J13" i="32"/>
  <c r="E13" i="32"/>
  <c r="J12" i="32"/>
  <c r="E12" i="32"/>
  <c r="J11" i="32"/>
  <c r="E11" i="32"/>
  <c r="E17" i="32" s="1"/>
  <c r="A2" i="32"/>
  <c r="A1" i="32"/>
  <c r="C38" i="31"/>
  <c r="C37" i="31"/>
  <c r="C36" i="31"/>
  <c r="C35" i="31"/>
  <c r="J17" i="32" l="1"/>
  <c r="G29" i="32"/>
  <c r="E27" i="32"/>
  <c r="E29" i="32" s="1"/>
  <c r="J27" i="32"/>
  <c r="C19" i="31" s="1"/>
  <c r="C25" i="31" s="1"/>
  <c r="C26" i="31" s="1"/>
  <c r="H29" i="32"/>
  <c r="I29" i="32"/>
  <c r="C18" i="31"/>
  <c r="C32" i="31"/>
  <c r="E18" i="31"/>
  <c r="G18" i="31"/>
  <c r="G19" i="31"/>
  <c r="G25" i="31" s="1"/>
  <c r="G26" i="31" s="1"/>
  <c r="J29" i="32" l="1"/>
  <c r="H31" i="32"/>
  <c r="E19" i="31" s="1"/>
  <c r="E25" i="31" s="1"/>
  <c r="E26" i="31" s="1"/>
  <c r="C33" i="31"/>
  <c r="C39" i="31" s="1"/>
  <c r="C41" i="31" s="1"/>
  <c r="G20" i="31"/>
  <c r="C20" i="31"/>
  <c r="E20" i="31" l="1"/>
  <c r="G35" i="29"/>
  <c r="H32" i="29" s="1"/>
  <c r="C35" i="29"/>
  <c r="D34" i="29" s="1"/>
  <c r="E34" i="29" s="1"/>
  <c r="W34" i="29"/>
  <c r="S34" i="29"/>
  <c r="O34" i="29"/>
  <c r="K34" i="29"/>
  <c r="W33" i="29"/>
  <c r="S33" i="29"/>
  <c r="O33" i="29"/>
  <c r="K33" i="29"/>
  <c r="W32" i="29"/>
  <c r="S32" i="29"/>
  <c r="O32" i="29"/>
  <c r="K32" i="29"/>
  <c r="W31" i="29"/>
  <c r="S31" i="29"/>
  <c r="O31" i="29"/>
  <c r="K31" i="29"/>
  <c r="H31" i="29"/>
  <c r="W30" i="29"/>
  <c r="S30" i="29"/>
  <c r="O30" i="29"/>
  <c r="K30" i="29"/>
  <c r="W29" i="29"/>
  <c r="S29" i="29"/>
  <c r="O29" i="29"/>
  <c r="K29" i="29"/>
  <c r="W28" i="29"/>
  <c r="S28" i="29"/>
  <c r="O28" i="29"/>
  <c r="K28" i="29"/>
  <c r="W27" i="29"/>
  <c r="S27" i="29"/>
  <c r="O27" i="29"/>
  <c r="K27" i="29"/>
  <c r="H27" i="29"/>
  <c r="H35" i="29" s="1"/>
  <c r="S26" i="29"/>
  <c r="W10" i="29"/>
  <c r="Y10" i="29" s="1"/>
  <c r="Y22" i="29" s="1"/>
  <c r="U10" i="29"/>
  <c r="U22" i="29" s="1"/>
  <c r="D31" i="29" l="1"/>
  <c r="E31" i="29" s="1"/>
  <c r="D28" i="29"/>
  <c r="E28" i="29" s="1"/>
  <c r="D29" i="29"/>
  <c r="E29" i="29" s="1"/>
  <c r="D32" i="29"/>
  <c r="E32" i="29" s="1"/>
  <c r="D27" i="29"/>
  <c r="D35" i="29" s="1"/>
  <c r="D30" i="29"/>
  <c r="E30" i="29" s="1"/>
  <c r="D33" i="29"/>
  <c r="E33" i="29" s="1"/>
  <c r="I31" i="29"/>
  <c r="I32" i="29"/>
  <c r="W35" i="29"/>
  <c r="X30" i="29" s="1"/>
  <c r="Y30" i="29" s="1"/>
  <c r="X28" i="29"/>
  <c r="Y28" i="29" s="1"/>
  <c r="X27" i="29"/>
  <c r="X35" i="29" s="1"/>
  <c r="H30" i="29"/>
  <c r="I30" i="29" s="1"/>
  <c r="H34" i="29"/>
  <c r="K35" i="29"/>
  <c r="L32" i="29" s="1"/>
  <c r="M32" i="29" s="1"/>
  <c r="H29" i="29"/>
  <c r="I29" i="29" s="1"/>
  <c r="H33" i="29"/>
  <c r="I33" i="29" s="1"/>
  <c r="O35" i="29"/>
  <c r="P32" i="29" s="1"/>
  <c r="Q32" i="29" s="1"/>
  <c r="K10" i="29"/>
  <c r="M10" i="29" s="1"/>
  <c r="M22" i="29" s="1"/>
  <c r="S35" i="29"/>
  <c r="T30" i="29" s="1"/>
  <c r="U30" i="29" s="1"/>
  <c r="H28" i="29"/>
  <c r="I28" i="29" s="1"/>
  <c r="I34" i="29"/>
  <c r="I27" i="29"/>
  <c r="I35" i="29" s="1"/>
  <c r="T32" i="29" l="1"/>
  <c r="U32" i="29" s="1"/>
  <c r="O10" i="29"/>
  <c r="E27" i="29"/>
  <c r="E35" i="29" s="1"/>
  <c r="T29" i="29"/>
  <c r="U29" i="29" s="1"/>
  <c r="T27" i="29"/>
  <c r="T28" i="29"/>
  <c r="U28" i="29" s="1"/>
  <c r="T34" i="29"/>
  <c r="U34" i="29" s="1"/>
  <c r="L30" i="29"/>
  <c r="M30" i="29" s="1"/>
  <c r="L27" i="29"/>
  <c r="X29" i="29"/>
  <c r="Y29" i="29" s="1"/>
  <c r="T33" i="29"/>
  <c r="U33" i="29" s="1"/>
  <c r="Y27" i="29"/>
  <c r="Y35" i="29" s="1"/>
  <c r="T31" i="29"/>
  <c r="U31" i="29" s="1"/>
  <c r="L31" i="29"/>
  <c r="M31" i="29" s="1"/>
  <c r="X34" i="29"/>
  <c r="Y34" i="29" s="1"/>
  <c r="X33" i="29"/>
  <c r="Y33" i="29" s="1"/>
  <c r="X31" i="29"/>
  <c r="Y31" i="29" s="1"/>
  <c r="L29" i="29"/>
  <c r="M29" i="29" s="1"/>
  <c r="L28" i="29"/>
  <c r="M28" i="29" s="1"/>
  <c r="X32" i="29"/>
  <c r="Y32" i="29" s="1"/>
  <c r="P27" i="29"/>
  <c r="Q27" i="29" s="1"/>
  <c r="Q35" i="29" s="1"/>
  <c r="P31" i="29"/>
  <c r="Q31" i="29" s="1"/>
  <c r="L33" i="29"/>
  <c r="M33" i="29" s="1"/>
  <c r="L34" i="29"/>
  <c r="M34" i="29" s="1"/>
  <c r="P28" i="29"/>
  <c r="Q28" i="29" s="1"/>
  <c r="P34" i="29"/>
  <c r="Q34" i="29" s="1"/>
  <c r="P33" i="29"/>
  <c r="Q33" i="29" s="1"/>
  <c r="P30" i="29"/>
  <c r="Q30" i="29" s="1"/>
  <c r="P29" i="29"/>
  <c r="Q29" i="29" s="1"/>
  <c r="P35" i="29"/>
  <c r="Q10" i="29"/>
  <c r="Q22" i="29" s="1"/>
  <c r="C10" i="29"/>
  <c r="T35" i="29"/>
  <c r="U27" i="29"/>
  <c r="U35" i="29" s="1"/>
  <c r="L35" i="29" l="1"/>
  <c r="M27" i="29"/>
  <c r="M35" i="29" s="1"/>
  <c r="G10" i="29"/>
  <c r="I10" i="29" s="1"/>
  <c r="I22" i="29" s="1"/>
  <c r="E10" i="29"/>
  <c r="E22" i="29" s="1"/>
  <c r="B28" i="17" l="1"/>
  <c r="B17" i="17"/>
  <c r="E9" i="8" l="1"/>
  <c r="E14" i="8" l="1"/>
  <c r="E13" i="8"/>
  <c r="E12" i="8"/>
  <c r="E11" i="8"/>
  <c r="G18" i="14" l="1"/>
  <c r="C28" i="17" l="1"/>
  <c r="C6" i="8" l="1"/>
  <c r="E6" i="8" s="1"/>
  <c r="E16" i="8" l="1"/>
  <c r="C16" i="8"/>
  <c r="C28" i="8" s="1"/>
  <c r="E28" i="8" l="1"/>
  <c r="G13" i="14"/>
  <c r="G14" i="14"/>
  <c r="G15" i="14"/>
  <c r="G19" i="14"/>
  <c r="G20" i="14"/>
  <c r="G21" i="14"/>
  <c r="G12" i="14"/>
  <c r="G22" i="14" l="1"/>
  <c r="G24" i="14" l="1"/>
  <c r="E24" i="14"/>
  <c r="C24" i="14"/>
</calcChain>
</file>

<file path=xl/sharedStrings.xml><?xml version="1.0" encoding="utf-8"?>
<sst xmlns="http://schemas.openxmlformats.org/spreadsheetml/2006/main" count="411" uniqueCount="338">
  <si>
    <t>Indirect</t>
  </si>
  <si>
    <t>Actual</t>
  </si>
  <si>
    <t>Total</t>
  </si>
  <si>
    <t>1/</t>
  </si>
  <si>
    <t>2/</t>
  </si>
  <si>
    <t>3/</t>
  </si>
  <si>
    <t>4/</t>
  </si>
  <si>
    <t>Depreciation</t>
  </si>
  <si>
    <t>%</t>
  </si>
  <si>
    <t>Direct</t>
  </si>
  <si>
    <t xml:space="preserve">  Maintenance</t>
  </si>
  <si>
    <t xml:space="preserve">  IT</t>
  </si>
  <si>
    <t xml:space="preserve">  Administration</t>
  </si>
  <si>
    <t xml:space="preserve">  Program</t>
  </si>
  <si>
    <t xml:space="preserve">  Admin Building</t>
  </si>
  <si>
    <t xml:space="preserve">  Building B</t>
  </si>
  <si>
    <t xml:space="preserve">  Building C</t>
  </si>
  <si>
    <t xml:space="preserve">  Capital Improvement, Admin Building</t>
  </si>
  <si>
    <t>Land</t>
  </si>
  <si>
    <t>Buildings &amp; Improvements:</t>
  </si>
  <si>
    <t>Equipment:</t>
  </si>
  <si>
    <t>The established capital threshold for capitalizing equipment is:</t>
  </si>
  <si>
    <t>Indirect Cost Pool</t>
  </si>
  <si>
    <t xml:space="preserve"> </t>
  </si>
  <si>
    <t>Expense</t>
  </si>
  <si>
    <t>Service Provider</t>
  </si>
  <si>
    <t>Amount</t>
  </si>
  <si>
    <t>Revisions to employee health benefits and retirement plan</t>
  </si>
  <si>
    <t>N/A</t>
  </si>
  <si>
    <t>(fill in the blank)</t>
  </si>
  <si>
    <t xml:space="preserve">  Human Resources</t>
  </si>
  <si>
    <t>XYZ Management Groups</t>
  </si>
  <si>
    <t>Description</t>
  </si>
  <si>
    <t>Salaries</t>
  </si>
  <si>
    <t>Pest control service</t>
  </si>
  <si>
    <t>ABC Pest Control</t>
  </si>
  <si>
    <t>Predetermined</t>
  </si>
  <si>
    <t>x</t>
  </si>
  <si>
    <t>Name of Entity</t>
  </si>
  <si>
    <t>A</t>
  </si>
  <si>
    <t>B</t>
  </si>
  <si>
    <t>C</t>
  </si>
  <si>
    <t>D</t>
  </si>
  <si>
    <t>E</t>
  </si>
  <si>
    <t>F</t>
  </si>
  <si>
    <t>G</t>
  </si>
  <si>
    <t>H</t>
  </si>
  <si>
    <t>Subaward</t>
  </si>
  <si>
    <t>Fundraising</t>
  </si>
  <si>
    <t>Outreach</t>
  </si>
  <si>
    <t xml:space="preserve">Included </t>
  </si>
  <si>
    <t>State Unemployment</t>
  </si>
  <si>
    <t>Total Indirect Salaries &amp; Fringes</t>
  </si>
  <si>
    <t>Salaries 1/</t>
  </si>
  <si>
    <t>As Indirect 2/</t>
  </si>
  <si>
    <t>Project #</t>
  </si>
  <si>
    <t>Subawardee Name</t>
  </si>
  <si>
    <t>xx</t>
  </si>
  <si>
    <t>xxx</t>
  </si>
  <si>
    <t>xxxx</t>
  </si>
  <si>
    <t>xxxxx</t>
  </si>
  <si>
    <t>Multi-Year</t>
  </si>
  <si>
    <t>Awards</t>
  </si>
  <si>
    <t>Amount of</t>
  </si>
  <si>
    <t>Allowable</t>
  </si>
  <si>
    <t>Amount to</t>
  </si>
  <si>
    <t>Exclude</t>
  </si>
  <si>
    <t>Program Title</t>
  </si>
  <si>
    <t>Environmental Protection Agency:</t>
  </si>
  <si>
    <t xml:space="preserve"> Program A</t>
  </si>
  <si>
    <t xml:space="preserve">     Subtotal EPA</t>
  </si>
  <si>
    <t>Department of Agriculture:</t>
  </si>
  <si>
    <t xml:space="preserve">     Subtotal Agriculture</t>
  </si>
  <si>
    <t xml:space="preserve"> Program B</t>
  </si>
  <si>
    <t>Department of Education:</t>
  </si>
  <si>
    <r>
      <rPr>
        <b/>
        <sz val="12"/>
        <rFont val="Times New Roman"/>
        <family val="1"/>
      </rPr>
      <t>1/</t>
    </r>
    <r>
      <rPr>
        <sz val="12"/>
        <rFont val="Times New Roman"/>
        <family val="1"/>
      </rPr>
      <t xml:space="preserve"> Land is NOT a depreciable asset (2CFR200, Subpart E, Section 200.436 (c)(1))</t>
    </r>
  </si>
  <si>
    <t>IT</t>
  </si>
  <si>
    <t>IT Services</t>
  </si>
  <si>
    <t xml:space="preserve">DEF Tech </t>
  </si>
  <si>
    <t xml:space="preserve">Fill out the yellow cells in Exhibit A to automatically populate fields on the other Exhibit Tabs. </t>
  </si>
  <si>
    <t>SWF</t>
  </si>
  <si>
    <t>SW</t>
  </si>
  <si>
    <t>Distribution Base</t>
  </si>
  <si>
    <t>5/</t>
  </si>
  <si>
    <t xml:space="preserve">     Total Federal Expenditures</t>
  </si>
  <si>
    <t xml:space="preserve">IT Staff </t>
  </si>
  <si>
    <t xml:space="preserve">Purchasing Staff  </t>
  </si>
  <si>
    <t xml:space="preserve">HR Staff </t>
  </si>
  <si>
    <t xml:space="preserve"> Program C</t>
  </si>
  <si>
    <t xml:space="preserve"> Program D</t>
  </si>
  <si>
    <t xml:space="preserve"> Program E</t>
  </si>
  <si>
    <t xml:space="preserve"> Program F</t>
  </si>
  <si>
    <t>(This schedule is required if Contractual Services/Professional Services and Other /Miscellaneous costs are included in the indirect cost pool)</t>
  </si>
  <si>
    <t xml:space="preserve">Detail of Indirect Other/Miscellaneous </t>
  </si>
  <si>
    <t xml:space="preserve">Detail of Indirect Contractual/Professional  Services - </t>
  </si>
  <si>
    <t>(This schedule is required if depreciation is included in the indirect cost pool)</t>
  </si>
  <si>
    <r>
      <t xml:space="preserve">* Only the </t>
    </r>
    <r>
      <rPr>
        <b/>
        <u/>
        <sz val="12"/>
        <color rgb="FFFF0000"/>
        <rFont val="Times New Roman"/>
        <family val="1"/>
      </rPr>
      <t xml:space="preserve">first $25,000 </t>
    </r>
    <r>
      <rPr>
        <b/>
        <sz val="12"/>
        <color rgb="FFFF0000"/>
        <rFont val="Times New Roman"/>
        <family val="1"/>
      </rPr>
      <t>of eachcontract or subcontract is allowable (regardless of the period covered by the contract or subcontract).</t>
    </r>
  </si>
  <si>
    <t>Must tie to F/S</t>
  </si>
  <si>
    <t>Exhibit A- Rate Info</t>
  </si>
  <si>
    <t>Fringe Benefits</t>
  </si>
  <si>
    <t>DEF</t>
  </si>
  <si>
    <t>ABC International</t>
  </si>
  <si>
    <t>Membership</t>
  </si>
  <si>
    <t>IC Pool</t>
  </si>
  <si>
    <t>Federal % Calculation</t>
  </si>
  <si>
    <t>Cost Details</t>
  </si>
  <si>
    <t>Description of Purchased Services</t>
  </si>
  <si>
    <t>"Exh B -Summary Schedule "</t>
  </si>
  <si>
    <t>Exhibit A</t>
  </si>
  <si>
    <t>Exhibit B</t>
  </si>
  <si>
    <t>Exhibit C</t>
  </si>
  <si>
    <t>Exhibit D</t>
  </si>
  <si>
    <t>Exhibit E</t>
  </si>
  <si>
    <t>Exhibit F</t>
  </si>
  <si>
    <t>Indirect Salaries, Wages, and Fringes Details</t>
  </si>
  <si>
    <t>Schedule of Expenditures of Federal Awards (SEFA)</t>
  </si>
  <si>
    <t>Exhibit G</t>
  </si>
  <si>
    <t>Depreciation (needed if claiming depreciation in the indirect cost pool)</t>
  </si>
  <si>
    <t>Medical &amp; Dental Insurance</t>
  </si>
  <si>
    <t>Payroll Taxes (FICA)</t>
  </si>
  <si>
    <t>Retiement Fund Contributions</t>
  </si>
  <si>
    <t>Workers' Comp Insurance</t>
  </si>
  <si>
    <t>Other (specify)</t>
  </si>
  <si>
    <t>Notes:</t>
  </si>
  <si>
    <t xml:space="preserve">   Subtotal Fringe Benefits</t>
  </si>
  <si>
    <t xml:space="preserve">    Total Salaries </t>
  </si>
  <si>
    <t xml:space="preserve">3/ Costs are treated as indirect costs and should not be allowed as direct charges on the federal grants and contracts.  </t>
  </si>
  <si>
    <t>Exhibits Index:</t>
  </si>
  <si>
    <t>Rate Information</t>
  </si>
  <si>
    <t>Subawards Schedule</t>
  </si>
  <si>
    <t>From Exh B</t>
  </si>
  <si>
    <r>
      <rPr>
        <b/>
        <u/>
        <sz val="12"/>
        <rFont val="Times New Roman"/>
        <family val="1"/>
      </rPr>
      <t>SWF:</t>
    </r>
    <r>
      <rPr>
        <sz val="12"/>
        <rFont val="Times New Roman"/>
        <family val="1"/>
      </rPr>
      <t xml:space="preserve">  Total direct salaries and wages, including fringe benefits</t>
    </r>
  </si>
  <si>
    <r>
      <rPr>
        <b/>
        <u/>
        <sz val="12"/>
        <rFont val="Times New Roman"/>
        <family val="1"/>
      </rPr>
      <t>SW:</t>
    </r>
    <r>
      <rPr>
        <sz val="12"/>
        <rFont val="Times New Roman"/>
        <family val="1"/>
      </rPr>
      <t xml:space="preserve"> Total direct salaries and wages, excluding fringe benefits</t>
    </r>
  </si>
  <si>
    <t>Select from List</t>
  </si>
  <si>
    <t>Budgeted</t>
  </si>
  <si>
    <t>Start Here</t>
  </si>
  <si>
    <t xml:space="preserve">These will populate fields on the other Exhibit Tabs. </t>
  </si>
  <si>
    <t>Notes/Instructions:</t>
  </si>
  <si>
    <t>Note: The above schedule is required if the entity's federal funds expended is below the $750K threshold.</t>
  </si>
  <si>
    <t>Explanation</t>
  </si>
  <si>
    <t>Fiscal Year Dates</t>
  </si>
  <si>
    <t>Start Date</t>
  </si>
  <si>
    <t>End Date</t>
  </si>
  <si>
    <t>Requested Rate</t>
  </si>
  <si>
    <t>Computed Indirect Cost Rate</t>
  </si>
  <si>
    <t>Selected Distribution Base above will identify the requested rate in this section</t>
  </si>
  <si>
    <t>Base Definitions:</t>
  </si>
  <si>
    <t>Cost Year</t>
  </si>
  <si>
    <t>Cost Data Based On</t>
  </si>
  <si>
    <t>Program Expenses Charged to Federal Grants/Contracts</t>
  </si>
  <si>
    <t xml:space="preserve">Federal %  </t>
  </si>
  <si>
    <t>Must enter the amounts manually</t>
  </si>
  <si>
    <t xml:space="preserve">Helpful Hints (please read all the notes below): </t>
  </si>
  <si>
    <t>Exhibit C - Indirect Salaries and Fringes (S &amp; F)</t>
  </si>
  <si>
    <t>Exhibit B - Schedule of Total Expenditures and Cost Details</t>
  </si>
  <si>
    <t>Costs to be Allocated</t>
  </si>
  <si>
    <t>Buildings &amp; Facilities Maint/Admin (SqFt)</t>
  </si>
  <si>
    <t>Communications (FTE)</t>
  </si>
  <si>
    <t>Security (FTE)</t>
  </si>
  <si>
    <t>Utilities (SqFt)</t>
  </si>
  <si>
    <t>Depreciation (SqFt)</t>
  </si>
  <si>
    <t>Contractual Expenses</t>
  </si>
  <si>
    <t>Meetings &amp; Conferences</t>
  </si>
  <si>
    <t>Equipment</t>
  </si>
  <si>
    <t>Materials &amp; Supplies</t>
  </si>
  <si>
    <t>Postage/Courier/Shipping</t>
  </si>
  <si>
    <t>Staff Development/Training</t>
  </si>
  <si>
    <t>Uniforms</t>
  </si>
  <si>
    <t>Utilities-Electric</t>
  </si>
  <si>
    <t>Utilities-Gas</t>
  </si>
  <si>
    <t>Utilities-Water</t>
  </si>
  <si>
    <t>TOTAL</t>
  </si>
  <si>
    <t>Final Allocaton to Departments:</t>
  </si>
  <si>
    <t>SqFt</t>
  </si>
  <si>
    <t>FTE</t>
  </si>
  <si>
    <t>Animal/Plant/Exhibits (Programs)</t>
  </si>
  <si>
    <t>Admissions &amp; Parking</t>
  </si>
  <si>
    <t>Guest Services</t>
  </si>
  <si>
    <t>Public Education &amp; Communications</t>
  </si>
  <si>
    <t>Marketing and PR</t>
  </si>
  <si>
    <t>Management and General (ICP)</t>
  </si>
  <si>
    <t>Total Distributed Costs</t>
  </si>
  <si>
    <t>SW Base</t>
  </si>
  <si>
    <t>MTDC Base</t>
  </si>
  <si>
    <t>SWF Base</t>
  </si>
  <si>
    <t>MTDC</t>
  </si>
  <si>
    <t>Exhibit H</t>
  </si>
  <si>
    <t xml:space="preserve">Total Cost Reconciliation </t>
  </si>
  <si>
    <t>Total Cost Per Financial Statements</t>
  </si>
  <si>
    <t>Direct Cost Base</t>
  </si>
  <si>
    <t>Excluded Expenses:</t>
  </si>
  <si>
    <t xml:space="preserve">Types of Rates Requested </t>
  </si>
  <si>
    <t>Provisional/Final</t>
  </si>
  <si>
    <t>Fixed w/Carryforward</t>
  </si>
  <si>
    <t>Must enter the amount manually from financial statements</t>
  </si>
  <si>
    <t xml:space="preserve">   Subawards </t>
  </si>
  <si>
    <t xml:space="preserve">   Bad Debt</t>
  </si>
  <si>
    <t>Total Cost Per Proposal</t>
  </si>
  <si>
    <t>Reconciliation Variance</t>
  </si>
  <si>
    <t>Amount should be $0 (or minimal)/if a material variance must be explained</t>
  </si>
  <si>
    <t>(+) variance means there is excess costs in proposal/ (-) means some exclusions are not recorded properly</t>
  </si>
  <si>
    <t>Must modify this section (rename, add, remove) and enter information manually</t>
  </si>
  <si>
    <t>Delete the 2 rate calculations not used</t>
  </si>
  <si>
    <t>Summary Schedule</t>
  </si>
  <si>
    <t xml:space="preserve">   Depreciation/federally funded</t>
  </si>
  <si>
    <t xml:space="preserve">   Promotional Activity</t>
  </si>
  <si>
    <t>If the variance amount is not identifiable with an exclusion or an adjustment, math error may be present</t>
  </si>
  <si>
    <t>Expenditures</t>
  </si>
  <si>
    <t>Exclusions &amp;</t>
  </si>
  <si>
    <t>Net</t>
  </si>
  <si>
    <t>Non-Labor</t>
  </si>
  <si>
    <t>Administrative Departments</t>
  </si>
  <si>
    <t>Per Audited F/S</t>
  </si>
  <si>
    <t>Adjustments</t>
  </si>
  <si>
    <t>Expenditure</t>
  </si>
  <si>
    <t>&amp; Wages</t>
  </si>
  <si>
    <t>Fringes</t>
  </si>
  <si>
    <t>Costs</t>
  </si>
  <si>
    <t>Executive Management</t>
  </si>
  <si>
    <t>Budget &amp; Finance</t>
  </si>
  <si>
    <t>Accounting</t>
  </si>
  <si>
    <t xml:space="preserve">HR </t>
  </si>
  <si>
    <t>Facilities</t>
  </si>
  <si>
    <t xml:space="preserve">      Subtotal Indirect Costs</t>
  </si>
  <si>
    <t>Program Departments</t>
  </si>
  <si>
    <t>Science</t>
  </si>
  <si>
    <t>Education</t>
  </si>
  <si>
    <t>Communication</t>
  </si>
  <si>
    <t>Admission</t>
  </si>
  <si>
    <t>Volunteers</t>
  </si>
  <si>
    <t xml:space="preserve">      Subtotal Direct Costs</t>
  </si>
  <si>
    <t>Total Expenditures</t>
  </si>
  <si>
    <t>1/ Bad debt</t>
  </si>
  <si>
    <t>2/ Depreciation on federally funded facilities and equipment</t>
  </si>
  <si>
    <t>Must Match</t>
  </si>
  <si>
    <t>4/ Promotional items</t>
  </si>
  <si>
    <t>5/ Value of volunteers-outside audit</t>
  </si>
  <si>
    <t>Must enter the info manually</t>
  </si>
  <si>
    <t>Auditing</t>
  </si>
  <si>
    <t xml:space="preserve">Bank Fees </t>
  </si>
  <si>
    <t>Dues and Subscriptions</t>
  </si>
  <si>
    <t>Equipment Rental</t>
  </si>
  <si>
    <t>Insurance</t>
  </si>
  <si>
    <t>Occupancy</t>
  </si>
  <si>
    <t>Operating supplies</t>
  </si>
  <si>
    <t>Postage and Shipping</t>
  </si>
  <si>
    <t>Printing and Publication</t>
  </si>
  <si>
    <t>Repair &amp; Maintenance</t>
  </si>
  <si>
    <t>Special project costs</t>
  </si>
  <si>
    <t>Telephone &amp; Internet</t>
  </si>
  <si>
    <t>Travel &amp; Training</t>
  </si>
  <si>
    <t>Utilities</t>
  </si>
  <si>
    <t xml:space="preserve">   Subtotal Indirect Non-Labor</t>
  </si>
  <si>
    <r>
      <rPr>
        <b/>
        <u/>
        <sz val="14"/>
        <color rgb="FF0070C0"/>
        <rFont val="Times New Roman"/>
        <family val="1"/>
      </rPr>
      <t>Note:</t>
    </r>
    <r>
      <rPr>
        <b/>
        <sz val="14"/>
        <color rgb="FF0070C0"/>
        <rFont val="Times New Roman"/>
        <family val="1"/>
      </rPr>
      <t xml:space="preserve"> This spreadsheet is designed to work with single indirect cost rate. </t>
    </r>
  </si>
  <si>
    <t>If multiple rates used by the entity, please use the spreadsheet designed to work with multiple rates.</t>
  </si>
  <si>
    <t xml:space="preserve">Contractual/Professional Services and Other/Miscellaneous Details </t>
  </si>
  <si>
    <t>(needed if entity has these cost elements in the indirect cost pool)</t>
  </si>
  <si>
    <t xml:space="preserve">This version is designed for large organizations operate with major departments. </t>
  </si>
  <si>
    <t>Employees must be performing duties only with in the assigned departments.</t>
  </si>
  <si>
    <t xml:space="preserve">It is best to work on the sheets as listed in the above order since their information automatically </t>
  </si>
  <si>
    <t>populates later Exhibits.</t>
  </si>
  <si>
    <t>You can obtain this information from the Statement of Functional Expenses in the audit or IRS Form</t>
  </si>
  <si>
    <t xml:space="preserve"> 990.  Total cost must tie to the total cost presented in the Audit (or IRS 990 if less than threshold </t>
  </si>
  <si>
    <t xml:space="preserve">required for A-133 audit).  Additionally, any variance with audited total cost must be explained </t>
  </si>
  <si>
    <t>and supported with documentation.</t>
  </si>
  <si>
    <t xml:space="preserve">If the provisional year proposal is based on budgeted amounts, please provide separate exhibits </t>
  </si>
  <si>
    <t>package based on budgeted figures.</t>
  </si>
  <si>
    <t xml:space="preserve">If the entity is using direct allocation method, please use the Exhibit H to show distribution </t>
  </si>
  <si>
    <t xml:space="preserve">of common costs to final cost objectives directly. </t>
  </si>
  <si>
    <t xml:space="preserve">Amounts on this page are fictitious and entered to show how the cost pool and bases are developed. </t>
  </si>
  <si>
    <t>Please modify department names, add/remove rows, and amounts according to your organization's costs.</t>
  </si>
  <si>
    <r>
      <rPr>
        <b/>
        <sz val="12"/>
        <rFont val="Times New Roman"/>
        <family val="1"/>
      </rPr>
      <t xml:space="preserve">2/ </t>
    </r>
    <r>
      <rPr>
        <sz val="12"/>
        <rFont val="Times New Roman"/>
        <family val="1"/>
      </rPr>
      <t xml:space="preserve">Depreciation claimed as indirect costs </t>
    </r>
    <r>
      <rPr>
        <b/>
        <u/>
        <sz val="12"/>
        <rFont val="Times New Roman"/>
        <family val="1"/>
      </rPr>
      <t>must be supported</t>
    </r>
    <r>
      <rPr>
        <sz val="12"/>
        <rFont val="Times New Roman"/>
        <family val="1"/>
      </rPr>
      <t xml:space="preserve"> by a detailed depreciation schedule </t>
    </r>
  </si>
  <si>
    <t xml:space="preserve">and provided upon request. This schedule should contain an asset description, date of purchase </t>
  </si>
  <si>
    <t>or completion, method of purchase, full life expectancy, total costs, and yearly depreciation amount.</t>
  </si>
  <si>
    <r>
      <rPr>
        <b/>
        <u/>
        <sz val="12"/>
        <rFont val="Times New Roman"/>
        <family val="1"/>
      </rPr>
      <t xml:space="preserve">Note: </t>
    </r>
    <r>
      <rPr>
        <sz val="12"/>
        <rFont val="Times New Roman"/>
        <family val="1"/>
      </rPr>
      <t>Assets financed or donated partially or in whole by the Federal Government or related to</t>
    </r>
  </si>
  <si>
    <t xml:space="preserve"> donor organizations or matching requirements are not considered depreciable assets </t>
  </si>
  <si>
    <t>(2CFR200, Subpart E, Section 200.436 (c)(2)(3)).</t>
  </si>
  <si>
    <t xml:space="preserve">   Grounds Maint/Admin (SqFt)</t>
  </si>
  <si>
    <t>Exhibit D - Contract/Subcontract/Subaward Schedule</t>
  </si>
  <si>
    <t xml:space="preserve">Exhibit E - Federal Expenditures </t>
  </si>
  <si>
    <t>Exhibit F - Contractual Services/Professional Services and Other /Miscellaneous Costs</t>
  </si>
  <si>
    <t>Exhibit G - Depreciation Schedule Summary</t>
  </si>
  <si>
    <t>Exhibit H - OH Allocation Worksheet</t>
  </si>
  <si>
    <t>Indirect 3/</t>
  </si>
  <si>
    <t>To Exhibit B</t>
  </si>
  <si>
    <t>Accounting and Finance</t>
  </si>
  <si>
    <t xml:space="preserve"># of </t>
  </si>
  <si>
    <t>Employees</t>
  </si>
  <si>
    <t>Departments</t>
  </si>
  <si>
    <t>VP of Accounting and Finance/CFO</t>
  </si>
  <si>
    <t>VP of HR</t>
  </si>
  <si>
    <t>VP of IT</t>
  </si>
  <si>
    <t>1/ Actual expenditures must be reconcilable to the audited financial statements (Statement of Functional Expenses), IRS Form 990, Trial Balance, and/or other supporting documentation.</t>
  </si>
  <si>
    <t xml:space="preserve">4/  The non-profit’s fringe benefit policies should be included with the initial proposal submission and in successive proposals if/when policies revised. </t>
  </si>
  <si>
    <t>Fringe Benefits on Above Salaries 4/:</t>
  </si>
  <si>
    <t>Highest Paid Employees 5/</t>
  </si>
  <si>
    <t>Total Salaries</t>
  </si>
  <si>
    <t>% in ICP</t>
  </si>
  <si>
    <t>$ in ICP</t>
  </si>
  <si>
    <t>5/ Provide the list of top 10 highest paid employees position titles, total salaries, % and amount allocated to indirect cost pool. This information is required for Salary Cap analysis.</t>
  </si>
  <si>
    <t>XXXXX</t>
  </si>
  <si>
    <t>Executive Director/CEO/President</t>
  </si>
  <si>
    <t>Position Titles</t>
  </si>
  <si>
    <t>Expended in</t>
  </si>
  <si>
    <t>FY</t>
  </si>
  <si>
    <t xml:space="preserve">As Direct Cost </t>
  </si>
  <si>
    <t>FY year</t>
  </si>
  <si>
    <t>Expenses</t>
  </si>
  <si>
    <t>2 of 5</t>
  </si>
  <si>
    <t>1 of 2</t>
  </si>
  <si>
    <t>To Exh. B</t>
  </si>
  <si>
    <t>1. Contract, subcontract, subaward, and subgrant all mean the same for the purpose of this schedule and must be listed if the entity hire third-party individuals/orgranizations to conduct grant/contract program specific work regardless of the source of funding.</t>
  </si>
  <si>
    <t>2. Expand schedule to add years as needed and update the years in columns C-F in order.  We need to see the complete picture of the entire life of the contract. (DO NOT INCLUDE EXPIRED/COMPLETED SUBAWARDS/SUBCONTRACTS)</t>
  </si>
  <si>
    <t>4. This schedule is NOT required for entities if:</t>
  </si>
  <si>
    <t xml:space="preserve">(a) Distribution base is direct salaries base, </t>
  </si>
  <si>
    <t xml:space="preserve">(b) Distribution base is direct salaries and fringes base, </t>
  </si>
  <si>
    <t>(c) If entity has a practice of excluding all direct subaward/subcontracts costs from the rate calculation,</t>
  </si>
  <si>
    <t>(d) If the entity did not incur any subawards/subcontract costs.</t>
  </si>
  <si>
    <t>Award #s</t>
  </si>
  <si>
    <t>Federal Expenditures</t>
  </si>
  <si>
    <t>XXXX</t>
  </si>
  <si>
    <r>
      <t xml:space="preserve">Note: This distribution schedule is set up as an example for </t>
    </r>
    <r>
      <rPr>
        <u/>
        <sz val="12"/>
        <color rgb="FFFF0000"/>
        <rFont val="Times New Roman"/>
        <family val="1"/>
      </rPr>
      <t>D</t>
    </r>
    <r>
      <rPr>
        <b/>
        <u/>
        <sz val="12"/>
        <color rgb="FFFF0000"/>
        <rFont val="Times New Roman"/>
        <family val="1"/>
      </rPr>
      <t>irect Allocation</t>
    </r>
    <r>
      <rPr>
        <sz val="12"/>
        <color rgb="FFFF0000"/>
        <rFont val="Times New Roman"/>
        <family val="1"/>
      </rPr>
      <t xml:space="preserve"> of Overhead Costs to Programs and Other Final Cost Objectives (revenue generating activities)</t>
    </r>
  </si>
  <si>
    <t xml:space="preserve">Not required for Simplified Allocation (single pool containing all facilities costs) or Multiple Rate proposals. </t>
  </si>
  <si>
    <t>Excluded Costs Details</t>
  </si>
  <si>
    <t>(F-G)</t>
  </si>
  <si>
    <t>Current Year</t>
  </si>
  <si>
    <t>Up to First $25K</t>
  </si>
  <si>
    <t>Direct Allocation Worksheet (if direct allocation is employed)</t>
  </si>
  <si>
    <t>Professional services (see Exh F)</t>
  </si>
  <si>
    <t>Depreciation (Exh G)</t>
  </si>
  <si>
    <t>2/ If the indirect percentage for any employee is less than 100%, please include a description of the non-profit’s timekeeping system to support compliance with the standards of 2 CFR 200.430(i) [Standards for Documentation of Personnel Expenses]</t>
  </si>
  <si>
    <t>3. Only the first $25,000 of eachcontract or subcontract is allowable (regardless of the period covered by the contract or subcontract).</t>
  </si>
  <si>
    <t>For example, if $25,000 was already included in the base in FY 2018, then none should be included FY 2019.</t>
  </si>
  <si>
    <r>
      <t>MTDC:</t>
    </r>
    <r>
      <rPr>
        <sz val="12"/>
        <rFont val="Times New Roman"/>
        <family val="1"/>
      </rPr>
      <t xml:space="preserve">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</si>
  <si>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t>(A)</t>
  </si>
  <si>
    <t>(A) Non-Labor Indirect Cost Details/Required</t>
  </si>
  <si>
    <t>3/ Subawards (Total excluded for this cost must be suported with information on Exhibit D)</t>
  </si>
  <si>
    <t>Indirect Cost Proposal - Part 2 (Updated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</si>
</sst>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4" formatCode="_(&quot;$&quot;* #,##0.00_);_(&quot;$&quot;* \(#,##0.00\);_(&quot;$&quot;* &quot;-&quot;??_);_(@_)"/>
    <numFmt numFmtId="43" formatCode="_(* #,##0.00_);_(* \(#,##0.00\);_(* &quot;-&quot;??_);_(@_)"/>
    <numFmt numFmtId="164" formatCode="&quot;$&quot;#,##0"/>
    <numFmt numFmtId="165" formatCode="###,##0_);[Red]\(###,##0\)"/>
    <numFmt numFmtId="166" formatCode="_(* #,##0_);_(* \(#,##0\);_(* &quot;-&quot;??_);_(@_)"/>
    <numFmt numFmtId="167" formatCode="m/d;@"/>
    <numFmt numFmtId="168" formatCode="_(\$* #,##0_);_(\$* \(#,##0\);_(\$* \-_);_(@_)"/>
    <numFmt numFmtId="169" formatCode="0.0%"/>
    <numFmt numFmtId="170" formatCode="_(\$* #,##0_);_(\$* \(#,##0\);_(\$* \-??_);_(@_)"/>
    <numFmt numFmtId="171" formatCode="_(\$* #,##0.00_);_(\$* \(#,##0.00\);_(\$* \-??_);_(@_)"/>
    <numFmt numFmtId="172" formatCode="#,##0\ _$;\-#,##0\ _$"/>
    <numFmt numFmtId="173" formatCode="_(\$* #,##0.00_);_(\$* \(#,##0.00\);_(\$* \-_);_(@_)"/>
    <numFmt numFmtId="174" formatCode="_(\$* #,##0.000_);_(\$* \(#,##0.000\);_(\$* \-_);_(@_)"/>
    <numFmt numFmtId="175" formatCode="_(* #,##0.00_);_(* \(#,##0.00\);_(* \-??_);_(@_)"/>
  </numFmts>
  <fonts count="44" x14ac:knownFonts="1">
    <font>
      <sz val="11"/>
      <name val="Times New Roman"/>
    </font>
    <font>
      <sz val="12"/>
      <color theme="1"/>
      <name val="Times New Roman"/>
      <family val="2"/>
    </font>
    <font>
      <sz val="12"/>
      <color theme="1"/>
      <name val="Times New Roman"/>
      <family val="2"/>
    </font>
    <font>
      <sz val="11"/>
      <color theme="1"/>
      <name val="Calibri"/>
      <family val="2"/>
      <scheme val="minor"/>
    </font>
    <font>
      <b/>
      <sz val="14"/>
      <name val="Times New Roman"/>
      <family val="1"/>
    </font>
    <font>
      <b/>
      <sz val="12"/>
      <name val="Times New Roman"/>
      <family val="1"/>
    </font>
    <font>
      <sz val="12"/>
      <name val="Times New Roman"/>
      <family val="1"/>
    </font>
    <font>
      <sz val="8"/>
      <name val="Times New Roman"/>
      <family val="1"/>
    </font>
    <font>
      <b/>
      <sz val="11"/>
      <name val="Times New Roman"/>
      <family val="1"/>
    </font>
    <font>
      <sz val="11"/>
      <name val="Times New Roman"/>
      <family val="1"/>
    </font>
    <font>
      <sz val="11"/>
      <name val="Times New Roman"/>
      <family val="1"/>
    </font>
    <font>
      <sz val="14"/>
      <name val="Times New Roman"/>
      <family val="1"/>
    </font>
    <font>
      <sz val="11"/>
      <color rgb="FFFF0000"/>
      <name val="Times New Roman"/>
      <family val="1"/>
    </font>
    <font>
      <b/>
      <sz val="12"/>
      <color rgb="FFFF0000"/>
      <name val="Times New Roman"/>
      <family val="1"/>
    </font>
    <font>
      <sz val="11"/>
      <name val="Times New Roman"/>
      <family val="1"/>
    </font>
    <font>
      <sz val="12"/>
      <color indexed="8"/>
      <name val="Times New Roman"/>
      <family val="1"/>
    </font>
    <font>
      <sz val="8"/>
      <name val="Tahoma"/>
      <family val="2"/>
    </font>
    <font>
      <sz val="12"/>
      <color rgb="FFFF0000"/>
      <name val="Times New Roman"/>
      <family val="1"/>
    </font>
    <font>
      <b/>
      <u/>
      <sz val="12"/>
      <name val="Times New Roman"/>
      <family val="1"/>
    </font>
    <font>
      <sz val="12"/>
      <color theme="1"/>
      <name val="Times New Roman"/>
      <family val="1"/>
    </font>
    <font>
      <sz val="12"/>
      <name val="Arial"/>
      <family val="2"/>
    </font>
    <font>
      <sz val="10"/>
      <color indexed="8"/>
      <name val="Arial"/>
      <family val="2"/>
    </font>
    <font>
      <b/>
      <sz val="12"/>
      <color indexed="8"/>
      <name val="Times New Roman"/>
      <family val="1"/>
    </font>
    <font>
      <b/>
      <sz val="12"/>
      <color theme="1"/>
      <name val="Times New Roman"/>
      <family val="1"/>
    </font>
    <font>
      <u/>
      <sz val="12"/>
      <color rgb="FFFF0000"/>
      <name val="Times New Roman"/>
      <family val="1"/>
    </font>
    <font>
      <b/>
      <sz val="14"/>
      <color indexed="8"/>
      <name val="Times New Roman"/>
      <family val="1"/>
    </font>
    <font>
      <b/>
      <u/>
      <sz val="12"/>
      <color rgb="FFFF0000"/>
      <name val="Times New Roman"/>
      <family val="1"/>
    </font>
    <font>
      <b/>
      <sz val="11"/>
      <color indexed="10"/>
      <name val="Times New Roman"/>
      <family val="1"/>
    </font>
    <font>
      <i/>
      <sz val="12"/>
      <name val="Times New Roman"/>
      <family val="1"/>
    </font>
    <font>
      <b/>
      <u val="singleAccounting"/>
      <sz val="11"/>
      <name val="Times New Roman"/>
      <family val="1"/>
    </font>
    <font>
      <b/>
      <u/>
      <sz val="12"/>
      <color indexed="8"/>
      <name val="Times New Roman"/>
      <family val="1"/>
    </font>
    <font>
      <b/>
      <u/>
      <sz val="14"/>
      <name val="Times New Roman"/>
      <family val="1"/>
    </font>
    <font>
      <sz val="11"/>
      <name val="Times New Roman"/>
      <family val="1"/>
    </font>
    <font>
      <sz val="11"/>
      <name val="Times New Roman"/>
      <family val="1"/>
    </font>
    <font>
      <b/>
      <sz val="10"/>
      <name val="Times New Roman"/>
      <family val="1"/>
    </font>
    <font>
      <sz val="12"/>
      <color indexed="10"/>
      <name val="Times New Roman"/>
      <family val="1"/>
    </font>
    <font>
      <sz val="9"/>
      <name val="Arial"/>
      <family val="2"/>
    </font>
    <font>
      <b/>
      <sz val="14"/>
      <color rgb="FF0070C0"/>
      <name val="Times New Roman"/>
      <family val="1"/>
    </font>
    <font>
      <b/>
      <u/>
      <sz val="14"/>
      <color rgb="FF0070C0"/>
      <name val="Times New Roman"/>
      <family val="1"/>
    </font>
    <font>
      <sz val="11"/>
      <color theme="1"/>
      <name val="Times New Roman"/>
      <family val="1"/>
    </font>
    <font>
      <b/>
      <u val="singleAccounting"/>
      <sz val="12"/>
      <name val="Times New Roman"/>
      <family val="1"/>
    </font>
    <font>
      <b/>
      <sz val="12"/>
      <color rgb="FF0070C0"/>
      <name val="Times New Roman"/>
      <family val="1"/>
    </font>
    <font>
      <b/>
      <sz val="14"/>
      <color rgb="FFFF0000"/>
      <name val="Times New Roman"/>
      <family val="1"/>
    </font>
    <font>
      <b/>
      <sz val="11"/>
      <color rgb="FFFF0000"/>
      <name val="Times New Roman"/>
      <family val="1"/>
    </font>
  </fonts>
  <fills count="8">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8"/>
      </bottom>
      <diagonal/>
    </border>
    <border>
      <left/>
      <right/>
      <top/>
      <bottom style="thin">
        <color auto="1"/>
      </bottom>
      <diagonal/>
    </border>
  </borders>
  <cellStyleXfs count="26">
    <xf numFmtId="0" fontId="0" fillId="0" borderId="0"/>
    <xf numFmtId="0" fontId="9" fillId="0" borderId="0"/>
    <xf numFmtId="0" fontId="10" fillId="0" borderId="0"/>
    <xf numFmtId="44" fontId="16" fillId="0" borderId="0" applyFont="0" applyFill="0" applyBorder="0" applyAlignment="0" applyProtection="0"/>
    <xf numFmtId="9" fontId="16" fillId="0" borderId="0" applyFont="0" applyFill="0" applyBorder="0" applyAlignment="0" applyProtection="0"/>
    <xf numFmtId="43" fontId="14" fillId="0" borderId="0" applyFont="0" applyFill="0" applyBorder="0" applyAlignment="0" applyProtection="0"/>
    <xf numFmtId="3" fontId="20" fillId="0" borderId="0">
      <alignment vertical="top"/>
    </xf>
    <xf numFmtId="0" fontId="21" fillId="0" borderId="0" applyNumberFormat="0" applyBorder="0" applyAlignment="0"/>
    <xf numFmtId="0" fontId="9" fillId="0" borderId="0"/>
    <xf numFmtId="0" fontId="3" fillId="0" borderId="0"/>
    <xf numFmtId="0" fontId="9" fillId="0" borderId="0"/>
    <xf numFmtId="43" fontId="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9" fontId="32" fillId="0" borderId="0" applyFont="0" applyFill="0" applyBorder="0" applyAlignment="0" applyProtection="0"/>
    <xf numFmtId="44" fontId="33" fillId="0" borderId="0" applyFont="0" applyFill="0" applyBorder="0" applyAlignment="0" applyProtection="0"/>
    <xf numFmtId="0" fontId="36" fillId="0" borderId="0"/>
    <xf numFmtId="175" fontId="36" fillId="0" borderId="0" applyFill="0" applyAlignment="0" applyProtection="0"/>
    <xf numFmtId="9" fontId="36" fillId="0" borderId="0" applyFill="0" applyAlignment="0" applyProtection="0"/>
    <xf numFmtId="171" fontId="36" fillId="0" borderId="0" applyFill="0" applyAlignment="0" applyProtection="0"/>
    <xf numFmtId="9" fontId="9" fillId="0" borderId="0" applyFont="0" applyFill="0" applyBorder="0" applyAlignment="0" applyProtection="0"/>
    <xf numFmtId="0" fontId="1" fillId="0" borderId="0"/>
    <xf numFmtId="9" fontId="1" fillId="0" borderId="0" applyFont="0" applyFill="0" applyBorder="0" applyAlignment="0" applyProtection="0"/>
  </cellStyleXfs>
  <cellXfs count="342">
    <xf numFmtId="0" fontId="0" fillId="0" borderId="0" xfId="0"/>
    <xf numFmtId="3" fontId="9" fillId="0" borderId="0" xfId="2" applyNumberFormat="1" applyFont="1" applyFill="1"/>
    <xf numFmtId="3" fontId="9" fillId="0" borderId="0" xfId="2" applyNumberFormat="1" applyFont="1" applyFill="1" applyAlignment="1">
      <alignment horizontal="center"/>
    </xf>
    <xf numFmtId="3" fontId="6" fillId="0" borderId="0" xfId="2" applyNumberFormat="1" applyFont="1" applyFill="1"/>
    <xf numFmtId="3" fontId="6" fillId="0" borderId="0" xfId="2" applyNumberFormat="1" applyFont="1" applyFill="1" applyBorder="1"/>
    <xf numFmtId="0" fontId="6" fillId="0" borderId="0" xfId="0" applyFont="1"/>
    <xf numFmtId="0" fontId="5" fillId="0" borderId="0" xfId="0" applyFont="1"/>
    <xf numFmtId="0" fontId="5" fillId="0" borderId="0" xfId="0" applyFont="1" applyAlignment="1">
      <alignment horizontal="center"/>
    </xf>
    <xf numFmtId="3" fontId="8" fillId="0" borderId="0" xfId="2" applyNumberFormat="1" applyFont="1" applyFill="1"/>
    <xf numFmtId="3" fontId="4" fillId="0" borderId="0" xfId="2" applyNumberFormat="1" applyFont="1" applyFill="1"/>
    <xf numFmtId="3" fontId="4" fillId="0" borderId="0" xfId="0" applyNumberFormat="1" applyFont="1" applyFill="1" applyAlignment="1">
      <alignment horizontal="right"/>
    </xf>
    <xf numFmtId="3" fontId="6" fillId="0" borderId="0" xfId="2" applyNumberFormat="1" applyFont="1" applyFill="1" applyAlignment="1">
      <alignment horizontal="center"/>
    </xf>
    <xf numFmtId="3" fontId="6" fillId="0" borderId="4" xfId="2" applyNumberFormat="1" applyFont="1" applyFill="1" applyBorder="1" applyAlignment="1">
      <alignment horizontal="center"/>
    </xf>
    <xf numFmtId="164" fontId="6" fillId="0" borderId="0" xfId="2" applyNumberFormat="1" applyFont="1" applyFill="1"/>
    <xf numFmtId="3" fontId="6" fillId="0" borderId="0" xfId="2" applyNumberFormat="1" applyFont="1" applyFill="1" applyAlignment="1">
      <alignment horizontal="right"/>
    </xf>
    <xf numFmtId="164" fontId="6" fillId="0" borderId="2" xfId="2" applyNumberFormat="1" applyFont="1" applyFill="1" applyBorder="1"/>
    <xf numFmtId="3" fontId="5" fillId="0" borderId="0" xfId="2" applyNumberFormat="1" applyFont="1" applyFill="1"/>
    <xf numFmtId="0" fontId="8" fillId="0" borderId="0" xfId="0" applyFont="1"/>
    <xf numFmtId="0" fontId="4" fillId="0" borderId="0" xfId="0" applyFont="1"/>
    <xf numFmtId="3" fontId="15" fillId="0" borderId="0" xfId="0" applyNumberFormat="1" applyFont="1"/>
    <xf numFmtId="3" fontId="15" fillId="0" borderId="1" xfId="0" applyNumberFormat="1" applyFont="1" applyBorder="1"/>
    <xf numFmtId="0" fontId="6" fillId="0" borderId="0" xfId="0" applyFont="1" applyAlignment="1"/>
    <xf numFmtId="3" fontId="6" fillId="0" borderId="0" xfId="0" applyNumberFormat="1" applyFont="1" applyAlignment="1">
      <alignment horizontal="center"/>
    </xf>
    <xf numFmtId="0" fontId="15" fillId="0" borderId="0" xfId="0" applyFont="1"/>
    <xf numFmtId="0" fontId="22" fillId="0" borderId="0" xfId="0" applyFont="1"/>
    <xf numFmtId="0" fontId="15" fillId="0" borderId="0" xfId="0" applyFont="1" applyAlignment="1">
      <alignment horizontal="left" vertical="top" wrapText="1"/>
    </xf>
    <xf numFmtId="0" fontId="22" fillId="0" borderId="4" xfId="0" applyFont="1" applyBorder="1" applyAlignment="1">
      <alignment horizontal="center" wrapText="1"/>
    </xf>
    <xf numFmtId="0" fontId="22" fillId="0" borderId="0" xfId="0" applyFont="1" applyBorder="1"/>
    <xf numFmtId="0" fontId="22" fillId="0" borderId="0" xfId="0" applyFont="1" applyBorder="1" applyAlignment="1">
      <alignment horizontal="center" wrapText="1"/>
    </xf>
    <xf numFmtId="0" fontId="22" fillId="0" borderId="0" xfId="0" applyFont="1" applyAlignment="1">
      <alignment horizontal="center"/>
    </xf>
    <xf numFmtId="0" fontId="22" fillId="0" borderId="4" xfId="0" applyFont="1" applyBorder="1" applyAlignment="1">
      <alignment horizontal="center"/>
    </xf>
    <xf numFmtId="3" fontId="15" fillId="0" borderId="2" xfId="0" applyNumberFormat="1" applyFont="1" applyBorder="1"/>
    <xf numFmtId="0" fontId="0" fillId="0" borderId="0" xfId="0" applyBorder="1"/>
    <xf numFmtId="0" fontId="5" fillId="0" borderId="1" xfId="0" applyFont="1" applyBorder="1"/>
    <xf numFmtId="0" fontId="17" fillId="0" borderId="0" xfId="0" applyFont="1" applyFill="1"/>
    <xf numFmtId="3" fontId="5" fillId="0" borderId="0" xfId="2" applyNumberFormat="1" applyFont="1" applyFill="1" applyAlignment="1">
      <alignment horizontal="left"/>
    </xf>
    <xf numFmtId="3" fontId="6" fillId="0" borderId="0" xfId="1" applyNumberFormat="1" applyFont="1" applyFill="1"/>
    <xf numFmtId="3" fontId="6" fillId="0" borderId="0" xfId="1" applyNumberFormat="1" applyFont="1" applyFill="1" applyBorder="1"/>
    <xf numFmtId="3" fontId="5" fillId="0" borderId="0" xfId="2" applyNumberFormat="1" applyFont="1" applyFill="1" applyAlignment="1">
      <alignment horizontal="center"/>
    </xf>
    <xf numFmtId="3" fontId="6" fillId="0" borderId="0" xfId="2" applyNumberFormat="1" applyFont="1" applyFill="1" applyBorder="1" applyAlignment="1">
      <alignment horizontal="right"/>
    </xf>
    <xf numFmtId="164" fontId="5" fillId="0" borderId="0" xfId="2" applyNumberFormat="1" applyFont="1" applyFill="1" applyBorder="1"/>
    <xf numFmtId="3" fontId="6" fillId="0" borderId="2" xfId="2" applyNumberFormat="1" applyFont="1" applyFill="1" applyBorder="1"/>
    <xf numFmtId="10" fontId="15" fillId="0" borderId="0" xfId="0" applyNumberFormat="1" applyFont="1" applyAlignment="1">
      <alignment horizontal="center"/>
    </xf>
    <xf numFmtId="10" fontId="15" fillId="0" borderId="0" xfId="0" applyNumberFormat="1" applyFont="1" applyAlignment="1">
      <alignment horizontal="center" vertical="top" wrapText="1"/>
    </xf>
    <xf numFmtId="3" fontId="19" fillId="0" borderId="0" xfId="0" applyNumberFormat="1" applyFont="1"/>
    <xf numFmtId="3" fontId="19" fillId="0" borderId="0" xfId="0" applyNumberFormat="1" applyFont="1" applyAlignment="1">
      <alignment horizontal="center"/>
    </xf>
    <xf numFmtId="3" fontId="17" fillId="0" borderId="0" xfId="0" applyNumberFormat="1" applyFont="1" applyAlignment="1">
      <alignment horizontal="center"/>
    </xf>
    <xf numFmtId="0" fontId="19" fillId="0" borderId="0" xfId="0" applyNumberFormat="1" applyFont="1" applyAlignment="1">
      <alignment horizontal="left"/>
    </xf>
    <xf numFmtId="3" fontId="19" fillId="0" borderId="5" xfId="0" applyNumberFormat="1" applyFont="1" applyBorder="1"/>
    <xf numFmtId="0" fontId="19" fillId="0" borderId="4" xfId="0" applyNumberFormat="1" applyFont="1" applyBorder="1" applyAlignment="1">
      <alignment horizontal="left"/>
    </xf>
    <xf numFmtId="3" fontId="19" fillId="0" borderId="4" xfId="0" applyNumberFormat="1" applyFont="1" applyBorder="1"/>
    <xf numFmtId="3" fontId="19" fillId="0" borderId="4" xfId="0" applyNumberFormat="1" applyFont="1" applyBorder="1" applyAlignment="1">
      <alignment horizontal="center"/>
    </xf>
    <xf numFmtId="3" fontId="19" fillId="0" borderId="6" xfId="0" applyNumberFormat="1" applyFont="1" applyBorder="1" applyAlignment="1">
      <alignment horizontal="center"/>
    </xf>
    <xf numFmtId="3" fontId="19" fillId="0" borderId="0" xfId="0" applyNumberFormat="1" applyFont="1" applyAlignment="1">
      <alignment horizontal="right"/>
    </xf>
    <xf numFmtId="3" fontId="19" fillId="0" borderId="0" xfId="0" applyNumberFormat="1" applyFont="1" applyBorder="1"/>
    <xf numFmtId="0" fontId="23" fillId="0" borderId="0" xfId="0" applyNumberFormat="1" applyFont="1" applyAlignment="1">
      <alignment horizontal="left"/>
    </xf>
    <xf numFmtId="3" fontId="23" fillId="0" borderId="0" xfId="0" applyNumberFormat="1" applyFont="1"/>
    <xf numFmtId="0" fontId="19" fillId="0" borderId="0" xfId="9" applyFont="1"/>
    <xf numFmtId="3" fontId="11" fillId="0" borderId="0" xfId="2" applyNumberFormat="1" applyFont="1" applyFill="1"/>
    <xf numFmtId="0" fontId="5" fillId="0" borderId="0" xfId="0" applyFont="1" applyBorder="1"/>
    <xf numFmtId="0" fontId="6" fillId="0" borderId="0" xfId="0" applyFont="1" applyBorder="1"/>
    <xf numFmtId="3" fontId="17" fillId="0" borderId="0" xfId="2" applyNumberFormat="1" applyFont="1" applyFill="1"/>
    <xf numFmtId="3" fontId="13" fillId="0" borderId="0" xfId="2" applyNumberFormat="1" applyFont="1" applyFill="1"/>
    <xf numFmtId="0" fontId="25" fillId="0" borderId="0" xfId="0" applyFont="1"/>
    <xf numFmtId="165" fontId="6" fillId="0" borderId="0" xfId="1" applyNumberFormat="1" applyFont="1" applyAlignment="1">
      <alignment horizontal="right" vertical="center" wrapText="1"/>
    </xf>
    <xf numFmtId="0" fontId="23" fillId="0" borderId="0" xfId="9" applyNumberFormat="1" applyFont="1" applyAlignment="1">
      <alignment horizontal="left"/>
    </xf>
    <xf numFmtId="0" fontId="6" fillId="0" borderId="0" xfId="0" applyFont="1" applyAlignment="1">
      <alignment vertical="center"/>
    </xf>
    <xf numFmtId="0" fontId="13" fillId="0" borderId="0" xfId="0" applyFont="1" applyFill="1"/>
    <xf numFmtId="3" fontId="13" fillId="0" borderId="0" xfId="0" applyNumberFormat="1" applyFont="1" applyFill="1"/>
    <xf numFmtId="3" fontId="13" fillId="0" borderId="0" xfId="0" applyNumberFormat="1" applyFont="1" applyFill="1" applyAlignment="1">
      <alignment horizontal="center"/>
    </xf>
    <xf numFmtId="3" fontId="17" fillId="0" borderId="0" xfId="0" applyNumberFormat="1" applyFont="1" applyFill="1"/>
    <xf numFmtId="166" fontId="19" fillId="0" borderId="0" xfId="5" applyNumberFormat="1" applyFont="1" applyAlignment="1">
      <alignment horizontal="right"/>
    </xf>
    <xf numFmtId="0" fontId="5" fillId="0" borderId="0" xfId="2" applyFont="1" applyFill="1"/>
    <xf numFmtId="3" fontId="27" fillId="0" borderId="0" xfId="0" applyNumberFormat="1" applyFont="1" applyFill="1" applyAlignment="1">
      <alignment horizontal="center"/>
    </xf>
    <xf numFmtId="164" fontId="5" fillId="4" borderId="3" xfId="2" applyNumberFormat="1" applyFont="1" applyFill="1" applyBorder="1"/>
    <xf numFmtId="3" fontId="6" fillId="0" borderId="0" xfId="2" applyNumberFormat="1" applyFont="1" applyFill="1" applyAlignment="1">
      <alignment wrapText="1"/>
    </xf>
    <xf numFmtId="3" fontId="5" fillId="0" borderId="0" xfId="2" applyNumberFormat="1" applyFont="1" applyFill="1" applyAlignment="1">
      <alignment wrapText="1"/>
    </xf>
    <xf numFmtId="166" fontId="6" fillId="0" borderId="0" xfId="12" applyNumberFormat="1" applyFont="1" applyFill="1" applyBorder="1" applyAlignment="1">
      <alignment vertical="center"/>
    </xf>
    <xf numFmtId="166" fontId="6" fillId="0" borderId="0" xfId="12" applyNumberFormat="1" applyFont="1" applyFill="1" applyBorder="1" applyAlignment="1">
      <alignment horizontal="right" vertical="center"/>
    </xf>
    <xf numFmtId="166" fontId="5" fillId="0" borderId="0" xfId="12" applyNumberFormat="1" applyFont="1" applyFill="1" applyBorder="1" applyAlignment="1">
      <alignment horizontal="right" vertical="center"/>
    </xf>
    <xf numFmtId="0" fontId="30" fillId="0" borderId="0" xfId="0" applyFont="1"/>
    <xf numFmtId="3" fontId="15" fillId="0" borderId="0" xfId="0" applyNumberFormat="1" applyFont="1" applyBorder="1"/>
    <xf numFmtId="3" fontId="22" fillId="0" borderId="2" xfId="0" applyNumberFormat="1" applyFont="1" applyBorder="1"/>
    <xf numFmtId="3" fontId="22" fillId="0" borderId="0" xfId="0" applyNumberFormat="1" applyFont="1"/>
    <xf numFmtId="0" fontId="22" fillId="0" borderId="0" xfId="0" applyFont="1" applyFill="1" applyAlignment="1">
      <alignment horizontal="center"/>
    </xf>
    <xf numFmtId="0" fontId="12" fillId="0" borderId="0" xfId="0" applyFont="1"/>
    <xf numFmtId="3" fontId="18" fillId="0" borderId="0" xfId="2" applyNumberFormat="1" applyFont="1" applyFill="1"/>
    <xf numFmtId="3" fontId="6" fillId="0" borderId="0" xfId="2" applyNumberFormat="1" applyFont="1" applyFill="1" applyBorder="1" applyAlignment="1">
      <alignment horizontal="center"/>
    </xf>
    <xf numFmtId="3" fontId="5" fillId="0" borderId="4" xfId="2" applyNumberFormat="1" applyFont="1" applyFill="1" applyBorder="1" applyAlignment="1">
      <alignment horizontal="left"/>
    </xf>
    <xf numFmtId="3" fontId="5" fillId="0" borderId="4" xfId="2" applyNumberFormat="1" applyFont="1" applyFill="1" applyBorder="1" applyAlignment="1">
      <alignment horizontal="center"/>
    </xf>
    <xf numFmtId="0" fontId="9" fillId="0" borderId="0" xfId="10" applyNumberFormat="1" applyFont="1" applyFill="1" applyBorder="1" applyAlignment="1"/>
    <xf numFmtId="0" fontId="9" fillId="0" borderId="0" xfId="10" applyNumberFormat="1" applyFont="1" applyFill="1" applyBorder="1" applyAlignment="1">
      <alignment horizontal="right"/>
    </xf>
    <xf numFmtId="0" fontId="6" fillId="0" borderId="0" xfId="10" applyNumberFormat="1" applyFont="1" applyFill="1" applyBorder="1" applyAlignment="1">
      <alignment horizontal="right" vertical="center"/>
    </xf>
    <xf numFmtId="0" fontId="9" fillId="0" borderId="0" xfId="10" applyNumberFormat="1" applyFont="1" applyFill="1" applyBorder="1" applyAlignment="1">
      <alignment horizontal="left" wrapText="1"/>
    </xf>
    <xf numFmtId="10" fontId="6" fillId="0" borderId="0" xfId="14" applyNumberFormat="1" applyFont="1" applyFill="1" applyBorder="1" applyAlignment="1">
      <alignment vertical="center"/>
    </xf>
    <xf numFmtId="168" fontId="6" fillId="0" borderId="0" xfId="0" applyNumberFormat="1" applyFont="1" applyBorder="1" applyAlignment="1"/>
    <xf numFmtId="0" fontId="5" fillId="0" borderId="0" xfId="0" applyNumberFormat="1" applyFont="1" applyBorder="1" applyAlignment="1" applyProtection="1">
      <alignment horizontal="center"/>
    </xf>
    <xf numFmtId="2" fontId="5" fillId="0" borderId="0" xfId="0" applyNumberFormat="1" applyFont="1" applyBorder="1" applyAlignment="1" applyProtection="1">
      <alignment horizontal="left"/>
    </xf>
    <xf numFmtId="2" fontId="5" fillId="0" borderId="0" xfId="0" applyNumberFormat="1" applyFont="1" applyBorder="1" applyAlignment="1" applyProtection="1">
      <alignment horizontal="center"/>
    </xf>
    <xf numFmtId="168" fontId="6" fillId="0" borderId="0" xfId="0" applyNumberFormat="1" applyFont="1" applyBorder="1" applyAlignment="1">
      <alignment horizontal="center"/>
    </xf>
    <xf numFmtId="0" fontId="5" fillId="0" borderId="0" xfId="0" applyNumberFormat="1" applyFont="1" applyBorder="1" applyAlignment="1" applyProtection="1"/>
    <xf numFmtId="168" fontId="6" fillId="0" borderId="0" xfId="0" applyNumberFormat="1" applyFont="1" applyFill="1" applyBorder="1" applyAlignment="1"/>
    <xf numFmtId="168" fontId="6" fillId="0" borderId="0" xfId="0" applyNumberFormat="1" applyFont="1" applyFill="1" applyBorder="1" applyAlignment="1">
      <alignment horizontal="center"/>
    </xf>
    <xf numFmtId="168" fontId="5" fillId="0" borderId="0" xfId="0" applyNumberFormat="1" applyFont="1" applyFill="1" applyBorder="1" applyAlignment="1" applyProtection="1">
      <alignment horizontal="center"/>
    </xf>
    <xf numFmtId="168" fontId="5" fillId="0" borderId="0" xfId="0" applyNumberFormat="1" applyFont="1" applyBorder="1" applyAlignment="1">
      <alignment horizontal="center"/>
    </xf>
    <xf numFmtId="0" fontId="5" fillId="0" borderId="10" xfId="0" applyNumberFormat="1" applyFont="1" applyBorder="1" applyAlignment="1" applyProtection="1"/>
    <xf numFmtId="0" fontId="6" fillId="0" borderId="0" xfId="0" applyNumberFormat="1" applyFont="1" applyBorder="1" applyAlignment="1" applyProtection="1"/>
    <xf numFmtId="10" fontId="6" fillId="0" borderId="0" xfId="0" applyNumberFormat="1" applyFont="1" applyFill="1" applyBorder="1" applyAlignment="1" applyProtection="1"/>
    <xf numFmtId="168" fontId="6" fillId="0" borderId="0" xfId="0" applyNumberFormat="1" applyFont="1" applyFill="1" applyBorder="1" applyAlignment="1" applyProtection="1"/>
    <xf numFmtId="169" fontId="6" fillId="0" borderId="0" xfId="0" applyNumberFormat="1" applyFont="1" applyFill="1" applyBorder="1" applyAlignment="1" applyProtection="1">
      <alignment horizontal="center"/>
    </xf>
    <xf numFmtId="1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168" fontId="6" fillId="0" borderId="0" xfId="0" applyNumberFormat="1" applyFont="1" applyBorder="1" applyAlignment="1" applyProtection="1"/>
    <xf numFmtId="0" fontId="5" fillId="0" borderId="0" xfId="0" applyNumberFormat="1" applyFont="1" applyBorder="1" applyAlignment="1" applyProtection="1">
      <alignment horizontal="right"/>
    </xf>
    <xf numFmtId="168" fontId="5" fillId="0" borderId="0" xfId="0" applyNumberFormat="1" applyFont="1" applyBorder="1" applyAlignment="1" applyProtection="1">
      <alignment horizontal="right"/>
    </xf>
    <xf numFmtId="170" fontId="5" fillId="0" borderId="2" xfId="0" applyNumberFormat="1" applyFont="1" applyBorder="1" applyAlignment="1" applyProtection="1">
      <alignment horizontal="right"/>
    </xf>
    <xf numFmtId="171" fontId="5" fillId="0" borderId="0" xfId="0" applyNumberFormat="1" applyFont="1" applyBorder="1" applyAlignment="1" applyProtection="1">
      <alignment horizontal="right"/>
    </xf>
    <xf numFmtId="170" fontId="5" fillId="0" borderId="0" xfId="0" applyNumberFormat="1" applyFont="1" applyBorder="1" applyAlignment="1" applyProtection="1">
      <alignment horizontal="right"/>
    </xf>
    <xf numFmtId="168" fontId="5" fillId="0" borderId="0" xfId="0" applyNumberFormat="1" applyFont="1" applyBorder="1" applyAlignment="1"/>
    <xf numFmtId="43" fontId="6" fillId="0" borderId="0" xfId="5" applyFont="1" applyAlignment="1"/>
    <xf numFmtId="168" fontId="5" fillId="0" borderId="0" xfId="0" applyNumberFormat="1" applyFont="1" applyFill="1" applyBorder="1" applyAlignment="1"/>
    <xf numFmtId="168" fontId="5" fillId="0" borderId="0" xfId="0" applyNumberFormat="1" applyFont="1" applyFill="1" applyBorder="1" applyAlignment="1">
      <alignment horizontal="center"/>
    </xf>
    <xf numFmtId="43" fontId="6" fillId="0" borderId="0" xfId="5" applyFont="1" applyBorder="1" applyAlignment="1">
      <alignment horizontal="center"/>
    </xf>
    <xf numFmtId="0" fontId="6" fillId="0" borderId="0" xfId="0" applyNumberFormat="1" applyFont="1" applyBorder="1" applyAlignment="1" applyProtection="1">
      <alignment horizontal="center"/>
    </xf>
    <xf numFmtId="171" fontId="5" fillId="0" borderId="0" xfId="0" applyNumberFormat="1" applyFont="1" applyBorder="1" applyAlignment="1" applyProtection="1">
      <alignment horizontal="center"/>
    </xf>
    <xf numFmtId="0" fontId="6" fillId="0" borderId="0" xfId="0" applyNumberFormat="1" applyFont="1" applyBorder="1" applyAlignment="1"/>
    <xf numFmtId="172" fontId="6" fillId="0" borderId="0" xfId="0" applyNumberFormat="1" applyFont="1" applyFill="1" applyBorder="1" applyAlignment="1" applyProtection="1">
      <alignment horizontal="right"/>
    </xf>
    <xf numFmtId="0" fontId="6" fillId="0" borderId="0" xfId="0" applyNumberFormat="1" applyFont="1" applyFill="1" applyBorder="1" applyAlignment="1"/>
    <xf numFmtId="172" fontId="6" fillId="0" borderId="11" xfId="0" applyNumberFormat="1" applyFont="1" applyFill="1" applyBorder="1" applyAlignment="1" applyProtection="1">
      <alignment horizontal="right"/>
    </xf>
    <xf numFmtId="168" fontId="6" fillId="0" borderId="11" xfId="0" applyNumberFormat="1" applyFont="1" applyFill="1" applyBorder="1" applyAlignment="1"/>
    <xf numFmtId="41" fontId="6" fillId="0" borderId="0" xfId="0" applyNumberFormat="1" applyFont="1" applyFill="1" applyBorder="1" applyAlignment="1"/>
    <xf numFmtId="0" fontId="5" fillId="0" borderId="0" xfId="0" applyNumberFormat="1" applyFont="1" applyBorder="1" applyAlignment="1"/>
    <xf numFmtId="172" fontId="6" fillId="0" borderId="2" xfId="0" applyNumberFormat="1" applyFont="1" applyFill="1" applyBorder="1" applyAlignment="1" applyProtection="1">
      <alignment horizontal="right"/>
    </xf>
    <xf numFmtId="10" fontId="6" fillId="0" borderId="2" xfId="17" applyNumberFormat="1" applyFont="1" applyFill="1" applyBorder="1" applyAlignment="1" applyProtection="1">
      <alignment horizontal="center"/>
    </xf>
    <xf numFmtId="170" fontId="6" fillId="0" borderId="2" xfId="18" applyNumberFormat="1" applyFont="1" applyFill="1" applyBorder="1" applyAlignment="1" applyProtection="1"/>
    <xf numFmtId="170" fontId="6" fillId="0" borderId="0" xfId="18" applyNumberFormat="1" applyFont="1" applyFill="1" applyBorder="1" applyAlignment="1" applyProtection="1"/>
    <xf numFmtId="10" fontId="6" fillId="0" borderId="0" xfId="17" applyNumberFormat="1" applyFont="1" applyFill="1" applyBorder="1" applyAlignment="1" applyProtection="1">
      <alignment horizontal="center"/>
    </xf>
    <xf numFmtId="9" fontId="6" fillId="0" borderId="0" xfId="17" applyFont="1" applyFill="1" applyBorder="1" applyAlignment="1" applyProtection="1"/>
    <xf numFmtId="41" fontId="28" fillId="0" borderId="0" xfId="0" applyNumberFormat="1" applyFont="1" applyFill="1" applyBorder="1" applyAlignment="1"/>
    <xf numFmtId="41" fontId="28" fillId="0" borderId="0" xfId="0" applyNumberFormat="1" applyFont="1" applyFill="1" applyBorder="1" applyAlignment="1" applyProtection="1">
      <alignment horizontal="right"/>
    </xf>
    <xf numFmtId="173" fontId="6" fillId="0" borderId="0" xfId="0" applyNumberFormat="1" applyFont="1" applyFill="1" applyBorder="1" applyAlignment="1">
      <alignment horizontal="center"/>
    </xf>
    <xf numFmtId="173" fontId="6" fillId="0" borderId="0" xfId="0" applyNumberFormat="1" applyFont="1" applyFill="1" applyBorder="1" applyAlignment="1"/>
    <xf numFmtId="41" fontId="28" fillId="0" borderId="0" xfId="0" applyNumberFormat="1" applyFont="1" applyBorder="1" applyAlignment="1"/>
    <xf numFmtId="168" fontId="28" fillId="0" borderId="0" xfId="0" applyNumberFormat="1" applyFont="1" applyFill="1" applyBorder="1" applyAlignment="1">
      <alignment horizontal="left"/>
    </xf>
    <xf numFmtId="174" fontId="35" fillId="0" borderId="0" xfId="0" applyNumberFormat="1" applyFont="1" applyFill="1" applyBorder="1" applyAlignment="1"/>
    <xf numFmtId="168" fontId="35" fillId="0" borderId="0" xfId="0" applyNumberFormat="1" applyFont="1" applyBorder="1" applyAlignment="1"/>
    <xf numFmtId="168" fontId="6" fillId="0" borderId="0" xfId="0" quotePrefix="1" applyNumberFormat="1" applyFont="1" applyFill="1" applyBorder="1" applyAlignment="1">
      <alignment horizontal="right"/>
    </xf>
    <xf numFmtId="0" fontId="5" fillId="0" borderId="0" xfId="0" applyFont="1" applyFill="1" applyAlignment="1">
      <alignment vertical="center"/>
    </xf>
    <xf numFmtId="0" fontId="17" fillId="0" borderId="0" xfId="0" applyNumberFormat="1" applyFont="1" applyBorder="1" applyAlignment="1">
      <alignment horizontal="left" wrapText="1"/>
    </xf>
    <xf numFmtId="0" fontId="15" fillId="0" borderId="0" xfId="0" applyFont="1" applyBorder="1"/>
    <xf numFmtId="38" fontId="6" fillId="0" borderId="0" xfId="0" applyNumberFormat="1" applyFont="1" applyBorder="1"/>
    <xf numFmtId="2" fontId="17" fillId="0" borderId="0" xfId="0" applyNumberFormat="1" applyFont="1" applyAlignment="1">
      <alignment horizontal="left"/>
    </xf>
    <xf numFmtId="0" fontId="26" fillId="0" borderId="0" xfId="0" applyFont="1"/>
    <xf numFmtId="3" fontId="5" fillId="0" borderId="0" xfId="2" applyNumberFormat="1" applyFont="1" applyFill="1" applyBorder="1"/>
    <xf numFmtId="3" fontId="11" fillId="0" borderId="0" xfId="2" applyNumberFormat="1" applyFont="1" applyFill="1" applyBorder="1"/>
    <xf numFmtId="3" fontId="9" fillId="0" borderId="0" xfId="2" applyNumberFormat="1" applyFont="1" applyFill="1" applyBorder="1"/>
    <xf numFmtId="0" fontId="17" fillId="0" borderId="0" xfId="0" applyNumberFormat="1" applyFont="1" applyBorder="1" applyAlignment="1"/>
    <xf numFmtId="0" fontId="5" fillId="0" borderId="0" xfId="1" applyFont="1"/>
    <xf numFmtId="0" fontId="6" fillId="0" borderId="0" xfId="1" applyFont="1" applyAlignment="1">
      <alignment horizontal="center" vertical="center"/>
    </xf>
    <xf numFmtId="0" fontId="6" fillId="0" borderId="0" xfId="1" applyFont="1" applyAlignment="1">
      <alignment vertical="center"/>
    </xf>
    <xf numFmtId="0" fontId="13" fillId="0" borderId="0" xfId="1" applyFont="1" applyAlignment="1">
      <alignment vertical="center" wrapText="1"/>
    </xf>
    <xf numFmtId="0" fontId="17" fillId="0" borderId="0" xfId="1" applyFont="1" applyAlignment="1">
      <alignment vertical="center"/>
    </xf>
    <xf numFmtId="0" fontId="13" fillId="0" borderId="0" xfId="1" applyFont="1" applyAlignment="1">
      <alignment horizontal="center" vertical="center" wrapText="1"/>
    </xf>
    <xf numFmtId="0" fontId="6" fillId="0" borderId="0" xfId="1" applyFont="1" applyFill="1"/>
    <xf numFmtId="0" fontId="6" fillId="3" borderId="0" xfId="1" applyFont="1" applyFill="1" applyAlignment="1">
      <alignment vertical="center"/>
    </xf>
    <xf numFmtId="0" fontId="6" fillId="3" borderId="0" xfId="1" applyFont="1" applyFill="1" applyAlignment="1">
      <alignment horizontal="left" vertical="center"/>
    </xf>
    <xf numFmtId="0" fontId="13" fillId="0" borderId="0" xfId="1" applyFont="1" applyAlignment="1">
      <alignment vertical="center"/>
    </xf>
    <xf numFmtId="0" fontId="6" fillId="0" borderId="0" xfId="1" applyFont="1" applyFill="1" applyAlignment="1">
      <alignment horizontal="left"/>
    </xf>
    <xf numFmtId="0" fontId="13" fillId="0" borderId="0" xfId="1" applyFont="1"/>
    <xf numFmtId="0" fontId="5" fillId="0" borderId="0" xfId="1" applyFont="1" applyFill="1"/>
    <xf numFmtId="0" fontId="6" fillId="0" borderId="0" xfId="1" applyFont="1" applyFill="1" applyAlignment="1">
      <alignment vertical="center"/>
    </xf>
    <xf numFmtId="0" fontId="13" fillId="0" borderId="0" xfId="1" applyFont="1" applyFill="1" applyAlignment="1">
      <alignment vertical="center"/>
    </xf>
    <xf numFmtId="0" fontId="18" fillId="0" borderId="0" xfId="1" applyFont="1"/>
    <xf numFmtId="0" fontId="18" fillId="0" borderId="0" xfId="1" applyFont="1" applyAlignment="1">
      <alignment horizontal="center" vertical="center"/>
    </xf>
    <xf numFmtId="0" fontId="5" fillId="0" borderId="0" xfId="1" applyFont="1" applyAlignment="1">
      <alignment horizontal="center" vertical="center"/>
    </xf>
    <xf numFmtId="0" fontId="18" fillId="0" borderId="0" xfId="1" applyFont="1" applyBorder="1" applyAlignment="1">
      <alignment vertical="center"/>
    </xf>
    <xf numFmtId="0" fontId="6" fillId="0" borderId="0" xfId="1" applyFont="1" applyFill="1" applyBorder="1"/>
    <xf numFmtId="167" fontId="6" fillId="0" borderId="0" xfId="1" quotePrefix="1" applyNumberFormat="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vertical="center"/>
    </xf>
    <xf numFmtId="167" fontId="6" fillId="3" borderId="0" xfId="1" quotePrefix="1" applyNumberFormat="1" applyFont="1" applyFill="1" applyBorder="1" applyAlignment="1">
      <alignment horizontal="center" vertical="center"/>
    </xf>
    <xf numFmtId="14" fontId="6" fillId="0" borderId="0" xfId="1" quotePrefix="1" applyNumberFormat="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horizontal="left" vertical="center"/>
    </xf>
    <xf numFmtId="0" fontId="18" fillId="0" borderId="0" xfId="1" applyFont="1" applyAlignment="1">
      <alignment vertical="center"/>
    </xf>
    <xf numFmtId="38" fontId="6" fillId="0" borderId="1" xfId="1" applyNumberFormat="1" applyFont="1" applyBorder="1" applyAlignment="1">
      <alignment horizontal="right" vertical="center"/>
    </xf>
    <xf numFmtId="0" fontId="6" fillId="0" borderId="0" xfId="1" applyFont="1" applyAlignment="1">
      <alignment horizontal="right" vertical="center"/>
    </xf>
    <xf numFmtId="38" fontId="6" fillId="0" borderId="0" xfId="1" applyNumberFormat="1" applyFont="1" applyAlignment="1">
      <alignment horizontal="right" vertical="center"/>
    </xf>
    <xf numFmtId="10" fontId="6" fillId="0" borderId="2" xfId="1" applyNumberFormat="1" applyFont="1" applyBorder="1" applyAlignment="1">
      <alignment horizontal="right" vertical="center"/>
    </xf>
    <xf numFmtId="0" fontId="6" fillId="0" borderId="0" xfId="1" applyFont="1" applyAlignment="1">
      <alignment vertical="center" wrapText="1"/>
    </xf>
    <xf numFmtId="166" fontId="6" fillId="0" borderId="1" xfId="11" applyNumberFormat="1" applyFont="1" applyBorder="1" applyAlignment="1">
      <alignment horizontal="right" vertical="center"/>
    </xf>
    <xf numFmtId="166" fontId="6" fillId="0" borderId="0" xfId="11" applyNumberFormat="1" applyFont="1" applyAlignment="1">
      <alignment horizontal="right" vertical="center"/>
    </xf>
    <xf numFmtId="10" fontId="6" fillId="0" borderId="2" xfId="23" applyNumberFormat="1" applyFont="1" applyBorder="1" applyAlignment="1">
      <alignment horizontal="right" vertical="center"/>
    </xf>
    <xf numFmtId="166" fontId="6" fillId="0" borderId="9" xfId="11" applyNumberFormat="1" applyFont="1" applyBorder="1" applyAlignment="1">
      <alignment vertical="center"/>
    </xf>
    <xf numFmtId="38" fontId="6" fillId="0" borderId="0" xfId="1" applyNumberFormat="1" applyFont="1" applyAlignment="1">
      <alignment vertical="center"/>
    </xf>
    <xf numFmtId="3" fontId="6" fillId="0" borderId="0" xfId="1" applyNumberFormat="1" applyFont="1" applyAlignment="1">
      <alignment vertical="center"/>
    </xf>
    <xf numFmtId="38" fontId="6" fillId="0" borderId="9" xfId="1" applyNumberFormat="1" applyFont="1" applyBorder="1" applyAlignment="1">
      <alignment vertical="center"/>
    </xf>
    <xf numFmtId="38" fontId="6" fillId="0" borderId="2" xfId="1" applyNumberFormat="1" applyFont="1" applyBorder="1" applyAlignment="1">
      <alignment vertical="center"/>
    </xf>
    <xf numFmtId="38" fontId="6" fillId="0" borderId="0" xfId="1" applyNumberFormat="1" applyFont="1" applyBorder="1" applyAlignment="1">
      <alignment vertical="center"/>
    </xf>
    <xf numFmtId="0" fontId="6" fillId="0" borderId="0" xfId="1" applyFont="1" applyFill="1" applyBorder="1" applyAlignment="1">
      <alignment vertical="center"/>
    </xf>
    <xf numFmtId="38" fontId="6" fillId="0" borderId="0" xfId="1" applyNumberFormat="1" applyFont="1" applyFill="1" applyBorder="1" applyAlignment="1">
      <alignment horizontal="center" vertical="center"/>
    </xf>
    <xf numFmtId="0" fontId="18" fillId="0" borderId="0" xfId="1" applyFont="1" applyFill="1" applyBorder="1" applyAlignment="1">
      <alignment vertical="center"/>
    </xf>
    <xf numFmtId="10" fontId="6" fillId="0" borderId="0" xfId="1" applyNumberFormat="1" applyFont="1" applyFill="1" applyBorder="1" applyAlignment="1">
      <alignment horizontal="center" vertical="center"/>
    </xf>
    <xf numFmtId="3" fontId="5" fillId="0" borderId="0" xfId="8" applyNumberFormat="1" applyFont="1"/>
    <xf numFmtId="3" fontId="9" fillId="0" borderId="0" xfId="8" applyNumberFormat="1" applyFont="1"/>
    <xf numFmtId="3" fontId="9" fillId="0" borderId="0" xfId="8" applyNumberFormat="1" applyFont="1" applyBorder="1"/>
    <xf numFmtId="0" fontId="22" fillId="0" borderId="0" xfId="1" applyFont="1"/>
    <xf numFmtId="3" fontId="6" fillId="0" borderId="0" xfId="8" applyNumberFormat="1" applyFont="1"/>
    <xf numFmtId="3" fontId="6" fillId="0" borderId="0" xfId="8" applyNumberFormat="1" applyFont="1" applyBorder="1"/>
    <xf numFmtId="3" fontId="13" fillId="0" borderId="0" xfId="8" applyNumberFormat="1" applyFont="1"/>
    <xf numFmtId="3" fontId="8" fillId="0" borderId="0" xfId="8" applyNumberFormat="1" applyFont="1" applyAlignment="1">
      <alignment horizontal="center"/>
    </xf>
    <xf numFmtId="3" fontId="8" fillId="0" borderId="0" xfId="8" applyNumberFormat="1" applyFont="1"/>
    <xf numFmtId="3" fontId="9" fillId="0" borderId="0" xfId="8" applyNumberFormat="1" applyFont="1" applyAlignment="1">
      <alignment horizontal="center"/>
    </xf>
    <xf numFmtId="3" fontId="8" fillId="0" borderId="0" xfId="8" applyNumberFormat="1" applyFont="1" applyBorder="1"/>
    <xf numFmtId="3" fontId="9" fillId="0" borderId="0" xfId="8" applyNumberFormat="1" applyFont="1" applyFill="1" applyBorder="1" applyAlignment="1"/>
    <xf numFmtId="3" fontId="8" fillId="0" borderId="0" xfId="8" applyNumberFormat="1" applyFont="1" applyBorder="1" applyAlignment="1">
      <alignment horizontal="center"/>
    </xf>
    <xf numFmtId="3" fontId="5" fillId="0" borderId="1" xfId="8" applyNumberFormat="1" applyFont="1" applyBorder="1"/>
    <xf numFmtId="3" fontId="8" fillId="0" borderId="4" xfId="8" applyNumberFormat="1" applyFont="1" applyBorder="1" applyAlignment="1">
      <alignment horizontal="center"/>
    </xf>
    <xf numFmtId="3" fontId="6" fillId="0" borderId="0" xfId="8" applyNumberFormat="1" applyFont="1" applyFill="1" applyBorder="1"/>
    <xf numFmtId="3" fontId="39" fillId="0" borderId="0" xfId="24" applyNumberFormat="1" applyFont="1"/>
    <xf numFmtId="3" fontId="5" fillId="0" borderId="0" xfId="8" applyNumberFormat="1" applyFont="1" applyFill="1" applyBorder="1"/>
    <xf numFmtId="3" fontId="8" fillId="0" borderId="9" xfId="8" applyNumberFormat="1" applyFont="1" applyBorder="1"/>
    <xf numFmtId="3" fontId="8" fillId="4" borderId="9" xfId="8" applyNumberFormat="1" applyFont="1" applyFill="1" applyBorder="1"/>
    <xf numFmtId="3" fontId="8" fillId="6" borderId="9" xfId="8" applyNumberFormat="1" applyFont="1" applyFill="1" applyBorder="1"/>
    <xf numFmtId="3" fontId="9" fillId="0" borderId="0" xfId="8" applyNumberFormat="1" applyFont="1" applyBorder="1" applyAlignment="1">
      <alignment horizontal="center"/>
    </xf>
    <xf numFmtId="3" fontId="12" fillId="0" borderId="0" xfId="8" applyNumberFormat="1" applyFont="1" applyBorder="1" applyAlignment="1">
      <alignment horizontal="center"/>
    </xf>
    <xf numFmtId="164" fontId="39" fillId="0" borderId="0" xfId="24" applyNumberFormat="1" applyFont="1"/>
    <xf numFmtId="164" fontId="9" fillId="0" borderId="0" xfId="8" applyNumberFormat="1" applyFont="1"/>
    <xf numFmtId="10" fontId="9" fillId="0" borderId="0" xfId="25" applyNumberFormat="1" applyFont="1"/>
    <xf numFmtId="164" fontId="9" fillId="2" borderId="2" xfId="8" applyNumberFormat="1" applyFont="1" applyFill="1" applyBorder="1"/>
    <xf numFmtId="164" fontId="9" fillId="0" borderId="2" xfId="8" applyNumberFormat="1" applyFont="1" applyBorder="1"/>
    <xf numFmtId="164" fontId="9" fillId="5" borderId="2" xfId="8" applyNumberFormat="1" applyFont="1" applyFill="1" applyBorder="1"/>
    <xf numFmtId="3" fontId="12" fillId="0" borderId="0" xfId="8" applyNumberFormat="1" applyFont="1"/>
    <xf numFmtId="3" fontId="9" fillId="7" borderId="2" xfId="8" applyNumberFormat="1" applyFont="1" applyFill="1" applyBorder="1"/>
    <xf numFmtId="164" fontId="9" fillId="0" borderId="0" xfId="8" applyNumberFormat="1" applyFont="1" applyFill="1" applyBorder="1"/>
    <xf numFmtId="3" fontId="9" fillId="0" borderId="0" xfId="8" applyNumberFormat="1" applyFont="1" applyFill="1" applyBorder="1"/>
    <xf numFmtId="0" fontId="18" fillId="0" borderId="0" xfId="10" applyNumberFormat="1" applyFont="1" applyFill="1" applyBorder="1" applyAlignment="1">
      <alignment horizontal="left" vertical="center"/>
    </xf>
    <xf numFmtId="166" fontId="29" fillId="0" borderId="0" xfId="12" applyNumberFormat="1" applyFont="1" applyFill="1" applyBorder="1" applyAlignment="1">
      <alignment horizontal="center" vertical="center"/>
    </xf>
    <xf numFmtId="166" fontId="18" fillId="0" borderId="0" xfId="12" applyNumberFormat="1" applyFont="1" applyFill="1" applyBorder="1" applyAlignment="1">
      <alignment vertical="center"/>
    </xf>
    <xf numFmtId="166" fontId="40" fillId="0" borderId="0" xfId="12" applyNumberFormat="1" applyFont="1" applyFill="1" applyBorder="1" applyAlignment="1">
      <alignment horizontal="center" vertical="center"/>
    </xf>
    <xf numFmtId="0" fontId="17" fillId="0" borderId="0" xfId="10" applyNumberFormat="1" applyFont="1" applyFill="1" applyBorder="1" applyAlignment="1">
      <alignment horizontal="right" vertical="center"/>
    </xf>
    <xf numFmtId="10" fontId="5" fillId="0" borderId="0" xfId="14" applyNumberFormat="1" applyFont="1" applyFill="1" applyBorder="1" applyAlignment="1">
      <alignment vertical="center"/>
    </xf>
    <xf numFmtId="3" fontId="17" fillId="0" borderId="0" xfId="8" applyNumberFormat="1" applyFont="1" applyAlignment="1"/>
    <xf numFmtId="167" fontId="13" fillId="0" borderId="0" xfId="1" quotePrefix="1" applyNumberFormat="1" applyFont="1" applyFill="1" applyBorder="1" applyAlignment="1">
      <alignment horizontal="left" vertical="center"/>
    </xf>
    <xf numFmtId="3" fontId="41" fillId="0" borderId="0" xfId="8" applyNumberFormat="1" applyFont="1" applyAlignment="1">
      <alignment wrapText="1"/>
    </xf>
    <xf numFmtId="0" fontId="31" fillId="0" borderId="0" xfId="0" applyFont="1" applyBorder="1"/>
    <xf numFmtId="0" fontId="18" fillId="0" borderId="0" xfId="0" applyFont="1" applyBorder="1"/>
    <xf numFmtId="0" fontId="18" fillId="0" borderId="0" xfId="0" applyFont="1"/>
    <xf numFmtId="37" fontId="6" fillId="0" borderId="0" xfId="7" applyNumberFormat="1" applyFont="1" applyFill="1" applyAlignment="1" applyProtection="1">
      <alignment horizontal="left"/>
      <protection locked="0"/>
    </xf>
    <xf numFmtId="37" fontId="6" fillId="0" borderId="0" xfId="7" quotePrefix="1" applyNumberFormat="1" applyFont="1" applyFill="1" applyAlignment="1" applyProtection="1">
      <alignment horizontal="left"/>
      <protection locked="0"/>
    </xf>
    <xf numFmtId="37" fontId="6" fillId="0" borderId="0" xfId="7" applyNumberFormat="1" applyFont="1" applyAlignment="1" applyProtection="1">
      <alignment horizontal="left"/>
      <protection locked="0"/>
    </xf>
    <xf numFmtId="3" fontId="6" fillId="0" borderId="0" xfId="0" applyNumberFormat="1" applyFont="1"/>
    <xf numFmtId="37" fontId="5" fillId="0" borderId="0" xfId="7" applyNumberFormat="1" applyFont="1" applyFill="1" applyAlignment="1" applyProtection="1">
      <alignment horizontal="left"/>
      <protection locked="0"/>
    </xf>
    <xf numFmtId="0" fontId="13" fillId="0" borderId="0" xfId="0" applyFont="1"/>
    <xf numFmtId="3" fontId="12" fillId="0" borderId="0" xfId="8" applyNumberFormat="1" applyFont="1" applyFill="1" applyBorder="1"/>
    <xf numFmtId="3" fontId="6" fillId="0" borderId="0" xfId="2" applyNumberFormat="1" applyFont="1" applyFill="1" applyAlignment="1">
      <alignment wrapText="1"/>
    </xf>
    <xf numFmtId="0" fontId="20" fillId="0" borderId="0" xfId="0" applyFont="1" applyFill="1" applyAlignment="1">
      <alignment wrapText="1"/>
    </xf>
    <xf numFmtId="3" fontId="13" fillId="0" borderId="0" xfId="8" applyNumberFormat="1" applyFont="1" applyAlignment="1">
      <alignment horizontal="left" wrapText="1"/>
    </xf>
    <xf numFmtId="0" fontId="37" fillId="0" borderId="0" xfId="1" applyFont="1" applyAlignment="1">
      <alignment vertical="center"/>
    </xf>
    <xf numFmtId="0" fontId="6" fillId="0" borderId="0" xfId="0" applyFont="1" applyAlignment="1">
      <alignment wrapText="1"/>
    </xf>
    <xf numFmtId="3" fontId="42" fillId="0" borderId="0" xfId="8" applyNumberFormat="1" applyFont="1" applyAlignment="1">
      <alignment vertical="center"/>
    </xf>
    <xf numFmtId="0" fontId="6" fillId="0" borderId="0" xfId="0" applyFont="1" applyBorder="1" applyAlignment="1"/>
    <xf numFmtId="0" fontId="6" fillId="0" borderId="0" xfId="0" applyFont="1" applyFill="1" applyAlignment="1"/>
    <xf numFmtId="0" fontId="6" fillId="0" borderId="0" xfId="0" applyFont="1" applyAlignment="1">
      <alignment horizontal="left"/>
    </xf>
    <xf numFmtId="0" fontId="5" fillId="0" borderId="0" xfId="0" applyFont="1" applyAlignment="1"/>
    <xf numFmtId="3" fontId="13" fillId="0" borderId="0" xfId="8" applyNumberFormat="1" applyFont="1" applyAlignment="1"/>
    <xf numFmtId="2" fontId="17" fillId="0" borderId="0" xfId="0" applyNumberFormat="1" applyFont="1" applyAlignment="1"/>
    <xf numFmtId="0" fontId="19" fillId="0" borderId="0" xfId="9" applyNumberFormat="1" applyFont="1" applyAlignment="1"/>
    <xf numFmtId="3" fontId="19" fillId="0" borderId="0" xfId="0" applyNumberFormat="1" applyFont="1" applyAlignment="1"/>
    <xf numFmtId="3" fontId="19" fillId="0" borderId="0" xfId="9" applyNumberFormat="1" applyFont="1" applyAlignment="1"/>
    <xf numFmtId="0" fontId="17" fillId="0" borderId="0" xfId="9" applyNumberFormat="1" applyFont="1" applyAlignment="1"/>
    <xf numFmtId="3" fontId="6" fillId="0" borderId="0" xfId="2" applyNumberFormat="1" applyFont="1" applyFill="1" applyAlignment="1"/>
    <xf numFmtId="0" fontId="20" fillId="0" borderId="0" xfId="0" applyFont="1" applyFill="1" applyAlignment="1"/>
    <xf numFmtId="0" fontId="6" fillId="0" borderId="0" xfId="2" applyFont="1" applyFill="1" applyAlignment="1"/>
    <xf numFmtId="3" fontId="5" fillId="0" borderId="0" xfId="2" applyNumberFormat="1" applyFont="1" applyFill="1" applyAlignment="1"/>
    <xf numFmtId="168" fontId="34" fillId="0" borderId="11" xfId="0" applyNumberFormat="1" applyFont="1" applyBorder="1" applyAlignment="1"/>
    <xf numFmtId="168" fontId="6" fillId="0" borderId="11" xfId="0" applyNumberFormat="1" applyFont="1" applyBorder="1" applyAlignment="1"/>
    <xf numFmtId="168" fontId="5" fillId="0" borderId="11" xfId="0" applyNumberFormat="1" applyFont="1" applyBorder="1" applyAlignment="1"/>
    <xf numFmtId="168" fontId="5" fillId="0" borderId="10" xfId="0" applyNumberFormat="1" applyFont="1" applyFill="1" applyBorder="1" applyAlignment="1" applyProtection="1"/>
    <xf numFmtId="0" fontId="5" fillId="0" borderId="4" xfId="0" applyFont="1" applyBorder="1"/>
    <xf numFmtId="0" fontId="15" fillId="0" borderId="1" xfId="0" applyFont="1" applyBorder="1"/>
    <xf numFmtId="3" fontId="5" fillId="0" borderId="0" xfId="8" applyNumberFormat="1" applyFont="1" applyAlignment="1">
      <alignment horizontal="center"/>
    </xf>
    <xf numFmtId="0" fontId="25" fillId="0" borderId="0" xfId="0" applyFont="1" applyAlignment="1">
      <alignment horizontal="center"/>
    </xf>
    <xf numFmtId="0" fontId="22"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horizontal="center" vertical="top" wrapText="1"/>
    </xf>
    <xf numFmtId="0" fontId="30" fillId="0" borderId="0" xfId="0" applyFont="1" applyAlignment="1">
      <alignment horizontal="center"/>
    </xf>
    <xf numFmtId="0" fontId="26" fillId="0" borderId="0" xfId="0" applyFont="1" applyAlignment="1">
      <alignment horizontal="center"/>
    </xf>
    <xf numFmtId="2" fontId="17" fillId="0" borderId="0" xfId="0" applyNumberFormat="1" applyFont="1" applyAlignment="1">
      <alignment horizontal="center"/>
    </xf>
    <xf numFmtId="0" fontId="15" fillId="0" borderId="0" xfId="0" applyFont="1" applyAlignment="1"/>
    <xf numFmtId="10" fontId="15" fillId="0" borderId="0" xfId="17" applyNumberFormat="1" applyFont="1"/>
    <xf numFmtId="3" fontId="43" fillId="0" borderId="0" xfId="8" applyNumberFormat="1" applyFont="1" applyAlignment="1">
      <alignment horizontal="left"/>
    </xf>
    <xf numFmtId="3" fontId="43" fillId="0" borderId="0" xfId="8" applyNumberFormat="1" applyFont="1" applyAlignment="1">
      <alignment horizontal="center"/>
    </xf>
    <xf numFmtId="0" fontId="23" fillId="0" borderId="0" xfId="0" applyNumberFormat="1" applyFont="1" applyFill="1" applyAlignment="1">
      <alignment horizontal="left"/>
    </xf>
    <xf numFmtId="3" fontId="23" fillId="0" borderId="0" xfId="0" applyNumberFormat="1" applyFont="1" applyFill="1"/>
    <xf numFmtId="3" fontId="19" fillId="0" borderId="5" xfId="0" applyNumberFormat="1" applyFont="1" applyBorder="1" applyAlignment="1">
      <alignment horizontal="center"/>
    </xf>
    <xf numFmtId="0" fontId="19" fillId="3" borderId="0" xfId="0" applyNumberFormat="1" applyFont="1" applyFill="1" applyAlignment="1">
      <alignment horizontal="center"/>
    </xf>
    <xf numFmtId="0" fontId="19" fillId="0" borderId="0" xfId="0" applyNumberFormat="1" applyFont="1" applyFill="1" applyAlignment="1">
      <alignment horizontal="center"/>
    </xf>
    <xf numFmtId="0" fontId="19" fillId="0" borderId="4" xfId="0" applyNumberFormat="1" applyFont="1" applyBorder="1" applyAlignment="1">
      <alignment horizontal="center"/>
    </xf>
    <xf numFmtId="3" fontId="17" fillId="0" borderId="4" xfId="0" applyNumberFormat="1" applyFont="1" applyBorder="1" applyAlignment="1">
      <alignment horizontal="center"/>
    </xf>
    <xf numFmtId="166" fontId="19" fillId="0" borderId="0" xfId="11" applyNumberFormat="1" applyFont="1"/>
    <xf numFmtId="166" fontId="19" fillId="0" borderId="5" xfId="11" applyNumberFormat="1" applyFont="1" applyBorder="1"/>
    <xf numFmtId="166" fontId="19" fillId="0" borderId="0" xfId="11" applyNumberFormat="1" applyFont="1" applyAlignment="1">
      <alignment horizontal="center"/>
    </xf>
    <xf numFmtId="166" fontId="19" fillId="0" borderId="1" xfId="11" applyNumberFormat="1" applyFont="1" applyBorder="1"/>
    <xf numFmtId="166" fontId="19" fillId="0" borderId="1" xfId="11" applyNumberFormat="1" applyFont="1" applyBorder="1" applyAlignment="1">
      <alignment horizontal="center"/>
    </xf>
    <xf numFmtId="166" fontId="19" fillId="0" borderId="7" xfId="11" applyNumberFormat="1" applyFont="1" applyBorder="1"/>
    <xf numFmtId="166" fontId="19" fillId="0" borderId="2" xfId="11" applyNumberFormat="1" applyFont="1" applyBorder="1"/>
    <xf numFmtId="166" fontId="19" fillId="0" borderId="2" xfId="11" applyNumberFormat="1" applyFont="1" applyBorder="1" applyAlignment="1">
      <alignment horizontal="center"/>
    </xf>
    <xf numFmtId="166" fontId="19" fillId="0" borderId="8" xfId="11" applyNumberFormat="1" applyFont="1" applyBorder="1"/>
    <xf numFmtId="166" fontId="17" fillId="0" borderId="2" xfId="11" applyNumberFormat="1" applyFont="1" applyBorder="1"/>
    <xf numFmtId="0" fontId="19" fillId="0" borderId="0" xfId="9" applyFont="1" applyAlignment="1">
      <alignment horizontal="center"/>
    </xf>
    <xf numFmtId="0" fontId="19" fillId="0" borderId="0" xfId="9" applyNumberFormat="1" applyFont="1" applyAlignment="1">
      <alignment horizontal="center"/>
    </xf>
    <xf numFmtId="3" fontId="19" fillId="0" borderId="0" xfId="9" applyNumberFormat="1" applyFont="1" applyAlignment="1">
      <alignment horizontal="center"/>
    </xf>
    <xf numFmtId="0" fontId="17" fillId="0" borderId="0" xfId="9" applyNumberFormat="1" applyFont="1" applyAlignment="1">
      <alignment horizontal="center"/>
    </xf>
    <xf numFmtId="166" fontId="19" fillId="0" borderId="0" xfId="11" applyNumberFormat="1" applyFont="1" applyAlignment="1">
      <alignment horizontal="right"/>
    </xf>
    <xf numFmtId="0" fontId="6" fillId="0" borderId="0" xfId="9" applyNumberFormat="1" applyFont="1" applyAlignment="1"/>
    <xf numFmtId="3" fontId="6" fillId="0" borderId="0" xfId="9" applyNumberFormat="1" applyFont="1" applyAlignment="1"/>
    <xf numFmtId="3" fontId="6" fillId="0" borderId="0" xfId="0" applyNumberFormat="1" applyFont="1" applyAlignment="1"/>
    <xf numFmtId="0" fontId="6" fillId="0" borderId="0" xfId="0" applyNumberFormat="1" applyFont="1" applyAlignment="1">
      <alignment horizontal="left"/>
    </xf>
    <xf numFmtId="0" fontId="4" fillId="3" borderId="0" xfId="0" applyFont="1" applyFill="1"/>
    <xf numFmtId="0" fontId="4" fillId="3" borderId="0" xfId="0" applyFont="1" applyFill="1" applyAlignment="1">
      <alignment horizontal="center"/>
    </xf>
    <xf numFmtId="0" fontId="4" fillId="0" borderId="0" xfId="0" applyFont="1" applyAlignment="1">
      <alignment horizontal="center"/>
    </xf>
    <xf numFmtId="166" fontId="23" fillId="0" borderId="0" xfId="11" applyNumberFormat="1" applyFont="1" applyBorder="1" applyAlignment="1"/>
    <xf numFmtId="0" fontId="5" fillId="0" borderId="1" xfId="0" applyFont="1" applyBorder="1" applyAlignment="1">
      <alignment horizontal="center"/>
    </xf>
    <xf numFmtId="166" fontId="23" fillId="0" borderId="1" xfId="11" applyNumberFormat="1" applyFont="1" applyBorder="1" applyAlignment="1"/>
    <xf numFmtId="0" fontId="6" fillId="0" borderId="0" xfId="0" applyFont="1" applyAlignment="1">
      <alignment horizontal="center"/>
    </xf>
    <xf numFmtId="166" fontId="19" fillId="0" borderId="1" xfId="11" applyNumberFormat="1" applyFont="1" applyBorder="1" applyAlignment="1">
      <alignment horizontal="right"/>
    </xf>
    <xf numFmtId="166" fontId="19" fillId="0" borderId="2" xfId="11" applyNumberFormat="1" applyFont="1" applyBorder="1" applyAlignment="1">
      <alignment horizontal="right"/>
    </xf>
    <xf numFmtId="0" fontId="12" fillId="0" borderId="0" xfId="0" applyFont="1" applyAlignment="1">
      <alignment horizontal="center"/>
    </xf>
    <xf numFmtId="0" fontId="0" fillId="0" borderId="0" xfId="0" applyAlignment="1">
      <alignment horizontal="center"/>
    </xf>
    <xf numFmtId="0" fontId="6" fillId="3" borderId="0" xfId="1" applyFont="1" applyFill="1" applyAlignment="1">
      <alignment horizontal="center" vertical="center"/>
    </xf>
    <xf numFmtId="0" fontId="17" fillId="0" borderId="0" xfId="0" applyNumberFormat="1" applyFont="1" applyBorder="1" applyAlignment="1">
      <alignment horizontal="left"/>
    </xf>
    <xf numFmtId="166" fontId="40" fillId="0" borderId="0" xfId="12" applyNumberFormat="1" applyFont="1" applyFill="1" applyBorder="1" applyAlignment="1">
      <alignment horizontal="left" vertical="center"/>
    </xf>
    <xf numFmtId="3" fontId="23" fillId="0" borderId="0" xfId="0" applyNumberFormat="1" applyFont="1" applyAlignment="1">
      <alignment horizontal="center"/>
    </xf>
    <xf numFmtId="0" fontId="23" fillId="3" borderId="0" xfId="0" applyNumberFormat="1" applyFont="1" applyFill="1" applyAlignment="1">
      <alignment horizontal="center"/>
    </xf>
    <xf numFmtId="3" fontId="23" fillId="0" borderId="4" xfId="0" applyNumberFormat="1" applyFont="1" applyBorder="1" applyAlignment="1">
      <alignment horizontal="center"/>
    </xf>
    <xf numFmtId="166" fontId="6" fillId="0" borderId="0" xfId="5" applyNumberFormat="1" applyFont="1"/>
    <xf numFmtId="166" fontId="5" fillId="0" borderId="9" xfId="5" applyNumberFormat="1" applyFont="1" applyBorder="1"/>
    <xf numFmtId="0" fontId="18" fillId="0" borderId="0" xfId="0" applyFont="1" applyAlignment="1">
      <alignment horizontal="left" vertical="center" wrapText="1"/>
    </xf>
    <xf numFmtId="3" fontId="18" fillId="0" borderId="0" xfId="8" applyNumberFormat="1" applyFont="1" applyAlignment="1">
      <alignment horizontal="left"/>
    </xf>
    <xf numFmtId="2" fontId="17" fillId="0" borderId="0" xfId="0" applyNumberFormat="1" applyFont="1" applyAlignment="1">
      <alignment horizontal="left" wrapText="1"/>
    </xf>
    <xf numFmtId="2" fontId="17" fillId="0" borderId="0" xfId="0" applyNumberFormat="1" applyFont="1" applyAlignment="1">
      <alignment horizontal="left"/>
    </xf>
  </cellXfs>
  <cellStyles count="26">
    <cellStyle name="Comma" xfId="5" builtinId="3"/>
    <cellStyle name="Comma 2" xfId="12" xr:uid="{00000000-0005-0000-0000-000001000000}"/>
    <cellStyle name="Comma 3" xfId="11" xr:uid="{00000000-0005-0000-0000-000002000000}"/>
    <cellStyle name="Comma 4" xfId="13" xr:uid="{00000000-0005-0000-0000-000003000000}"/>
    <cellStyle name="Comma 5" xfId="20" xr:uid="{00000000-0005-0000-0000-000004000000}"/>
    <cellStyle name="Currency" xfId="18" builtinId="4"/>
    <cellStyle name="Currency 2" xfId="3" xr:uid="{00000000-0005-0000-0000-000006000000}"/>
    <cellStyle name="Currency 3" xfId="22" xr:uid="{00000000-0005-0000-0000-000007000000}"/>
    <cellStyle name="Normal" xfId="0" builtinId="0"/>
    <cellStyle name="Normal 2" xfId="1" xr:uid="{00000000-0005-0000-0000-000009000000}"/>
    <cellStyle name="Normal 2 2" xfId="10" xr:uid="{00000000-0005-0000-0000-00000A000000}"/>
    <cellStyle name="Normal 3" xfId="8" xr:uid="{00000000-0005-0000-0000-00000B000000}"/>
    <cellStyle name="Normal 4" xfId="9" xr:uid="{00000000-0005-0000-0000-00000C000000}"/>
    <cellStyle name="Normal 5" xfId="6" xr:uid="{00000000-0005-0000-0000-00000D000000}"/>
    <cellStyle name="Normal 6" xfId="15" xr:uid="{00000000-0005-0000-0000-00000E000000}"/>
    <cellStyle name="Normal 6 2" xfId="24" xr:uid="{00000000-0005-0000-0000-00000F000000}"/>
    <cellStyle name="Normal 7" xfId="19" xr:uid="{00000000-0005-0000-0000-000010000000}"/>
    <cellStyle name="Normal_Temp_Connected Data (Special Rate 1st Yr - 1 Rate)" xfId="2" xr:uid="{00000000-0005-0000-0000-000011000000}"/>
    <cellStyle name="Percent" xfId="17" builtinId="5"/>
    <cellStyle name="Percent 2" xfId="4" xr:uid="{00000000-0005-0000-0000-000013000000}"/>
    <cellStyle name="Percent 2 2" xfId="14" xr:uid="{00000000-0005-0000-0000-000014000000}"/>
    <cellStyle name="Percent 3" xfId="16" xr:uid="{00000000-0005-0000-0000-000015000000}"/>
    <cellStyle name="Percent 3 2" xfId="25" xr:uid="{00000000-0005-0000-0000-000016000000}"/>
    <cellStyle name="Percent 4" xfId="21" xr:uid="{00000000-0005-0000-0000-000017000000}"/>
    <cellStyle name="Percent 5" xfId="23" xr:uid="{00000000-0005-0000-0000-000018000000}"/>
    <cellStyle name="STYLE1" xfId="7" xr:uid="{00000000-0005-0000-0000-000019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472560</xdr:colOff>
      <xdr:row>3</xdr:row>
      <xdr:rowOff>7384</xdr:rowOff>
    </xdr:from>
    <xdr:to>
      <xdr:col>2</xdr:col>
      <xdr:colOff>479942</xdr:colOff>
      <xdr:row>3</xdr:row>
      <xdr:rowOff>199360</xdr:rowOff>
    </xdr:to>
    <xdr:cxnSp macro="">
      <xdr:nvCxnSpPr>
        <xdr:cNvPr id="2" name="Straight Arrow Connector 1" descr="Pointing down indicating starting point" title="Arrow">
          <a:extLst>
            <a:ext uri="{FF2B5EF4-FFF2-40B4-BE49-F238E27FC236}">
              <a16:creationId xmlns:a16="http://schemas.microsoft.com/office/drawing/2014/main" id="{00000000-0008-0000-0100-000002000000}"/>
            </a:ext>
          </a:extLst>
        </xdr:cNvPr>
        <xdr:cNvCxnSpPr/>
      </xdr:nvCxnSpPr>
      <xdr:spPr>
        <a:xfrm>
          <a:off x="2796660" y="623334"/>
          <a:ext cx="7382" cy="1919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221511</xdr:colOff>
      <xdr:row>4</xdr:row>
      <xdr:rowOff>118140</xdr:rowOff>
    </xdr:from>
    <xdr:to>
      <xdr:col>4</xdr:col>
      <xdr:colOff>959884</xdr:colOff>
      <xdr:row>5</xdr:row>
      <xdr:rowOff>103372</xdr:rowOff>
    </xdr:to>
    <xdr:cxnSp macro="">
      <xdr:nvCxnSpPr>
        <xdr:cNvPr id="3" name="Straight Arrow Connector 2" descr="Pointing left to a cell designated for the name of the organization" title="Arrow">
          <a:extLst>
            <a:ext uri="{FF2B5EF4-FFF2-40B4-BE49-F238E27FC236}">
              <a16:creationId xmlns:a16="http://schemas.microsoft.com/office/drawing/2014/main" id="{00000000-0008-0000-0100-000003000000}"/>
            </a:ext>
          </a:extLst>
        </xdr:cNvPr>
        <xdr:cNvCxnSpPr/>
      </xdr:nvCxnSpPr>
      <xdr:spPr>
        <a:xfrm flipH="1" flipV="1">
          <a:off x="3567961" y="943640"/>
          <a:ext cx="1017773" cy="1947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59069</xdr:colOff>
      <xdr:row>5</xdr:row>
      <xdr:rowOff>125523</xdr:rowOff>
    </xdr:from>
    <xdr:to>
      <xdr:col>4</xdr:col>
      <xdr:colOff>908198</xdr:colOff>
      <xdr:row>6</xdr:row>
      <xdr:rowOff>95988</xdr:rowOff>
    </xdr:to>
    <xdr:cxnSp macro="">
      <xdr:nvCxnSpPr>
        <xdr:cNvPr id="4" name="Straight Arrow Connector 3" descr="Pointing left to a cell designated for the cost year" title="Arrow">
          <a:extLst>
            <a:ext uri="{FF2B5EF4-FFF2-40B4-BE49-F238E27FC236}">
              <a16:creationId xmlns:a16="http://schemas.microsoft.com/office/drawing/2014/main" id="{00000000-0008-0000-0100-000004000000}"/>
            </a:ext>
          </a:extLst>
        </xdr:cNvPr>
        <xdr:cNvCxnSpPr/>
      </xdr:nvCxnSpPr>
      <xdr:spPr>
        <a:xfrm flipH="1">
          <a:off x="3405519" y="1160573"/>
          <a:ext cx="1128529" cy="1800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472560</xdr:colOff>
      <xdr:row>3</xdr:row>
      <xdr:rowOff>7384</xdr:rowOff>
    </xdr:from>
    <xdr:to>
      <xdr:col>2</xdr:col>
      <xdr:colOff>479942</xdr:colOff>
      <xdr:row>3</xdr:row>
      <xdr:rowOff>199360</xdr:rowOff>
    </xdr:to>
    <xdr:cxnSp macro="">
      <xdr:nvCxnSpPr>
        <xdr:cNvPr id="5" name="Straight Arrow Connector 4" descr="Pointing down to a cell stating start here" title="Arrow">
          <a:extLst>
            <a:ext uri="{FF2B5EF4-FFF2-40B4-BE49-F238E27FC236}">
              <a16:creationId xmlns:a16="http://schemas.microsoft.com/office/drawing/2014/main" id="{00000000-0008-0000-0100-000005000000}"/>
            </a:ext>
          </a:extLst>
        </xdr:cNvPr>
        <xdr:cNvCxnSpPr/>
      </xdr:nvCxnSpPr>
      <xdr:spPr>
        <a:xfrm>
          <a:off x="2796660" y="623334"/>
          <a:ext cx="7382" cy="1919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221511</xdr:colOff>
      <xdr:row>4</xdr:row>
      <xdr:rowOff>118140</xdr:rowOff>
    </xdr:from>
    <xdr:to>
      <xdr:col>4</xdr:col>
      <xdr:colOff>959884</xdr:colOff>
      <xdr:row>5</xdr:row>
      <xdr:rowOff>103372</xdr:rowOff>
    </xdr:to>
    <xdr:cxnSp macro="">
      <xdr:nvCxnSpPr>
        <xdr:cNvPr id="6" name="Straight Arrow Connector 5" descr="Pointing left to the cell designated for the name of the organization" title="Arrow">
          <a:extLst>
            <a:ext uri="{FF2B5EF4-FFF2-40B4-BE49-F238E27FC236}">
              <a16:creationId xmlns:a16="http://schemas.microsoft.com/office/drawing/2014/main" id="{00000000-0008-0000-0100-000006000000}"/>
            </a:ext>
          </a:extLst>
        </xdr:cNvPr>
        <xdr:cNvCxnSpPr/>
      </xdr:nvCxnSpPr>
      <xdr:spPr>
        <a:xfrm flipH="1" flipV="1">
          <a:off x="3567961" y="943640"/>
          <a:ext cx="1017773" cy="1947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59069</xdr:colOff>
      <xdr:row>5</xdr:row>
      <xdr:rowOff>125523</xdr:rowOff>
    </xdr:from>
    <xdr:to>
      <xdr:col>4</xdr:col>
      <xdr:colOff>908198</xdr:colOff>
      <xdr:row>6</xdr:row>
      <xdr:rowOff>95988</xdr:rowOff>
    </xdr:to>
    <xdr:cxnSp macro="">
      <xdr:nvCxnSpPr>
        <xdr:cNvPr id="7" name="Straight Arrow Connector 6" descr="Points left to a cell designated for the cost year " title="Awwor">
          <a:extLst>
            <a:ext uri="{FF2B5EF4-FFF2-40B4-BE49-F238E27FC236}">
              <a16:creationId xmlns:a16="http://schemas.microsoft.com/office/drawing/2014/main" id="{00000000-0008-0000-0100-000007000000}"/>
            </a:ext>
          </a:extLst>
        </xdr:cNvPr>
        <xdr:cNvCxnSpPr/>
      </xdr:nvCxnSpPr>
      <xdr:spPr>
        <a:xfrm flipH="1">
          <a:off x="3405519" y="1160573"/>
          <a:ext cx="1128529" cy="1800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472560</xdr:colOff>
      <xdr:row>3</xdr:row>
      <xdr:rowOff>7384</xdr:rowOff>
    </xdr:from>
    <xdr:to>
      <xdr:col>2</xdr:col>
      <xdr:colOff>479942</xdr:colOff>
      <xdr:row>3</xdr:row>
      <xdr:rowOff>199360</xdr:rowOff>
    </xdr:to>
    <xdr:cxnSp macro="">
      <xdr:nvCxnSpPr>
        <xdr:cNvPr id="8" name="Straight Arrow Connector 7" descr="points down to the cell designated for the name of the organization" title="Arrow">
          <a:extLst>
            <a:ext uri="{FF2B5EF4-FFF2-40B4-BE49-F238E27FC236}">
              <a16:creationId xmlns:a16="http://schemas.microsoft.com/office/drawing/2014/main" id="{00000000-0008-0000-0100-000008000000}"/>
            </a:ext>
          </a:extLst>
        </xdr:cNvPr>
        <xdr:cNvCxnSpPr/>
      </xdr:nvCxnSpPr>
      <xdr:spPr>
        <a:xfrm>
          <a:off x="2796660" y="623334"/>
          <a:ext cx="7382" cy="1919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221511</xdr:colOff>
      <xdr:row>4</xdr:row>
      <xdr:rowOff>118140</xdr:rowOff>
    </xdr:from>
    <xdr:to>
      <xdr:col>4</xdr:col>
      <xdr:colOff>959884</xdr:colOff>
      <xdr:row>5</xdr:row>
      <xdr:rowOff>103372</xdr:rowOff>
    </xdr:to>
    <xdr:cxnSp macro="">
      <xdr:nvCxnSpPr>
        <xdr:cNvPr id="9" name="Straight Arrow Connector 8" descr="Pointing left to a cell designated for the organization's nam e" title="Arrow">
          <a:extLst>
            <a:ext uri="{FF2B5EF4-FFF2-40B4-BE49-F238E27FC236}">
              <a16:creationId xmlns:a16="http://schemas.microsoft.com/office/drawing/2014/main" id="{00000000-0008-0000-0100-000009000000}"/>
            </a:ext>
          </a:extLst>
        </xdr:cNvPr>
        <xdr:cNvCxnSpPr/>
      </xdr:nvCxnSpPr>
      <xdr:spPr>
        <a:xfrm flipH="1" flipV="1">
          <a:off x="3567961" y="943640"/>
          <a:ext cx="1017773" cy="1947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59069</xdr:colOff>
      <xdr:row>5</xdr:row>
      <xdr:rowOff>125523</xdr:rowOff>
    </xdr:from>
    <xdr:to>
      <xdr:col>4</xdr:col>
      <xdr:colOff>908198</xdr:colOff>
      <xdr:row>6</xdr:row>
      <xdr:rowOff>95988</xdr:rowOff>
    </xdr:to>
    <xdr:cxnSp macro="">
      <xdr:nvCxnSpPr>
        <xdr:cNvPr id="10" name="Straight Arrow Connector 9" descr="Pointing left to a cell designated for the cost year" title="Arrow">
          <a:extLst>
            <a:ext uri="{FF2B5EF4-FFF2-40B4-BE49-F238E27FC236}">
              <a16:creationId xmlns:a16="http://schemas.microsoft.com/office/drawing/2014/main" id="{00000000-0008-0000-0100-00000A000000}"/>
            </a:ext>
          </a:extLst>
        </xdr:cNvPr>
        <xdr:cNvCxnSpPr/>
      </xdr:nvCxnSpPr>
      <xdr:spPr>
        <a:xfrm flipH="1">
          <a:off x="3405519" y="1160573"/>
          <a:ext cx="1128529" cy="1800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959887</xdr:colOff>
      <xdr:row>13</xdr:row>
      <xdr:rowOff>155058</xdr:rowOff>
    </xdr:from>
    <xdr:to>
      <xdr:col>6</xdr:col>
      <xdr:colOff>930348</xdr:colOff>
      <xdr:row>16</xdr:row>
      <xdr:rowOff>0</xdr:rowOff>
    </xdr:to>
    <xdr:cxnSp macro="">
      <xdr:nvCxnSpPr>
        <xdr:cNvPr id="11" name="Straight Arrow Connector 10" descr="Pointing to the rate calculation option with modified total direct cost base" title="Arrow">
          <a:extLst>
            <a:ext uri="{FF2B5EF4-FFF2-40B4-BE49-F238E27FC236}">
              <a16:creationId xmlns:a16="http://schemas.microsoft.com/office/drawing/2014/main" id="{00000000-0008-0000-0100-00000B000000}"/>
            </a:ext>
          </a:extLst>
        </xdr:cNvPr>
        <xdr:cNvCxnSpPr/>
      </xdr:nvCxnSpPr>
      <xdr:spPr>
        <a:xfrm flipH="1">
          <a:off x="3283987" y="2866508"/>
          <a:ext cx="2631111" cy="4735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871279</xdr:colOff>
      <xdr:row>13</xdr:row>
      <xdr:rowOff>162442</xdr:rowOff>
    </xdr:from>
    <xdr:to>
      <xdr:col>6</xdr:col>
      <xdr:colOff>930348</xdr:colOff>
      <xdr:row>16</xdr:row>
      <xdr:rowOff>44302</xdr:rowOff>
    </xdr:to>
    <xdr:cxnSp macro="">
      <xdr:nvCxnSpPr>
        <xdr:cNvPr id="12" name="Straight Arrow Connector 11" descr="Pointing to the rate calculation option with direct salaries and fringes base" title="Arrow">
          <a:extLst>
            <a:ext uri="{FF2B5EF4-FFF2-40B4-BE49-F238E27FC236}">
              <a16:creationId xmlns:a16="http://schemas.microsoft.com/office/drawing/2014/main" id="{00000000-0008-0000-0100-00000C000000}"/>
            </a:ext>
          </a:extLst>
        </xdr:cNvPr>
        <xdr:cNvCxnSpPr/>
      </xdr:nvCxnSpPr>
      <xdr:spPr>
        <a:xfrm flipH="1">
          <a:off x="4497129" y="2873892"/>
          <a:ext cx="1417969" cy="5105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649768</xdr:colOff>
      <xdr:row>13</xdr:row>
      <xdr:rowOff>162442</xdr:rowOff>
    </xdr:from>
    <xdr:to>
      <xdr:col>6</xdr:col>
      <xdr:colOff>937732</xdr:colOff>
      <xdr:row>15</xdr:row>
      <xdr:rowOff>199360</xdr:rowOff>
    </xdr:to>
    <xdr:cxnSp macro="">
      <xdr:nvCxnSpPr>
        <xdr:cNvPr id="13" name="Straight Arrow Connector 12" descr="Pointing to the rate calculation option with direct salaries and wages base" title="Arrow">
          <a:extLst>
            <a:ext uri="{FF2B5EF4-FFF2-40B4-BE49-F238E27FC236}">
              <a16:creationId xmlns:a16="http://schemas.microsoft.com/office/drawing/2014/main" id="{00000000-0008-0000-0100-00000D000000}"/>
            </a:ext>
          </a:extLst>
        </xdr:cNvPr>
        <xdr:cNvCxnSpPr/>
      </xdr:nvCxnSpPr>
      <xdr:spPr>
        <a:xfrm flipH="1">
          <a:off x="5634518" y="2873892"/>
          <a:ext cx="287964" cy="4560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29</xdr:row>
      <xdr:rowOff>103372</xdr:rowOff>
    </xdr:from>
    <xdr:to>
      <xdr:col>4</xdr:col>
      <xdr:colOff>1</xdr:colOff>
      <xdr:row>29</xdr:row>
      <xdr:rowOff>103372</xdr:rowOff>
    </xdr:to>
    <xdr:cxnSp macro="">
      <xdr:nvCxnSpPr>
        <xdr:cNvPr id="14" name="Straight Arrow Connector 13" descr="Pointing to a cell designated for the audited total direct cost amount" title="Arrow">
          <a:extLst>
            <a:ext uri="{FF2B5EF4-FFF2-40B4-BE49-F238E27FC236}">
              <a16:creationId xmlns:a16="http://schemas.microsoft.com/office/drawing/2014/main" id="{00000000-0008-0000-0100-00000E000000}"/>
            </a:ext>
          </a:extLst>
        </xdr:cNvPr>
        <xdr:cNvCxnSpPr/>
      </xdr:nvCxnSpPr>
      <xdr:spPr>
        <a:xfrm flipH="1">
          <a:off x="3346450" y="6351772"/>
          <a:ext cx="27940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1011571</xdr:colOff>
      <xdr:row>40</xdr:row>
      <xdr:rowOff>103372</xdr:rowOff>
    </xdr:from>
    <xdr:to>
      <xdr:col>3</xdr:col>
      <xdr:colOff>273199</xdr:colOff>
      <xdr:row>40</xdr:row>
      <xdr:rowOff>103372</xdr:rowOff>
    </xdr:to>
    <xdr:cxnSp macro="">
      <xdr:nvCxnSpPr>
        <xdr:cNvPr id="15" name="Straight Arrow Connector 14" descr="Pointing to a cell designated for capturing the audit versus proposal total cost variance" title="Arrow">
          <a:extLst>
            <a:ext uri="{FF2B5EF4-FFF2-40B4-BE49-F238E27FC236}">
              <a16:creationId xmlns:a16="http://schemas.microsoft.com/office/drawing/2014/main" id="{00000000-0008-0000-0100-00000F000000}"/>
            </a:ext>
          </a:extLst>
        </xdr:cNvPr>
        <xdr:cNvCxnSpPr/>
      </xdr:nvCxnSpPr>
      <xdr:spPr>
        <a:xfrm flipH="1">
          <a:off x="3335671" y="8656822"/>
          <a:ext cx="28397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29534</xdr:colOff>
      <xdr:row>34</xdr:row>
      <xdr:rowOff>29535</xdr:rowOff>
    </xdr:from>
    <xdr:to>
      <xdr:col>3</xdr:col>
      <xdr:colOff>236278</xdr:colOff>
      <xdr:row>37</xdr:row>
      <xdr:rowOff>177209</xdr:rowOff>
    </xdr:to>
    <xdr:sp macro="" textlink="">
      <xdr:nvSpPr>
        <xdr:cNvPr id="16" name="Right Brace 15" descr="Identifying a section designated for the costs excluded from the rate calculation" title="Brace">
          <a:extLst>
            <a:ext uri="{FF2B5EF4-FFF2-40B4-BE49-F238E27FC236}">
              <a16:creationId xmlns:a16="http://schemas.microsoft.com/office/drawing/2014/main" id="{00000000-0008-0000-0100-000010000000}"/>
            </a:ext>
          </a:extLst>
        </xdr:cNvPr>
        <xdr:cNvSpPr/>
      </xdr:nvSpPr>
      <xdr:spPr>
        <a:xfrm>
          <a:off x="3375984" y="7325685"/>
          <a:ext cx="206744" cy="77632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952500</xdr:colOff>
      <xdr:row>11</xdr:row>
      <xdr:rowOff>162442</xdr:rowOff>
    </xdr:from>
    <xdr:to>
      <xdr:col>3</xdr:col>
      <xdr:colOff>273198</xdr:colOff>
      <xdr:row>12</xdr:row>
      <xdr:rowOff>125523</xdr:rowOff>
    </xdr:to>
    <xdr:cxnSp macro="">
      <xdr:nvCxnSpPr>
        <xdr:cNvPr id="17" name="Straight Arrow Connector 16" descr="Pointing to cells designated for identifying start and end dates of the organization's fiscal year" title="Arrow">
          <a:extLst>
            <a:ext uri="{FF2B5EF4-FFF2-40B4-BE49-F238E27FC236}">
              <a16:creationId xmlns:a16="http://schemas.microsoft.com/office/drawing/2014/main" id="{00000000-0008-0000-0100-000011000000}"/>
            </a:ext>
          </a:extLst>
        </xdr:cNvPr>
        <xdr:cNvCxnSpPr/>
      </xdr:nvCxnSpPr>
      <xdr:spPr>
        <a:xfrm flipH="1">
          <a:off x="3278372" y="2429244"/>
          <a:ext cx="339652" cy="1698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1093562</xdr:colOff>
      <xdr:row>29</xdr:row>
      <xdr:rowOff>48533</xdr:rowOff>
    </xdr:from>
    <xdr:to>
      <xdr:col>8</xdr:col>
      <xdr:colOff>381000</xdr:colOff>
      <xdr:row>33</xdr:row>
      <xdr:rowOff>95250</xdr:rowOff>
    </xdr:to>
    <xdr:cxnSp macro="">
      <xdr:nvCxnSpPr>
        <xdr:cNvPr id="4" name="Straight Arrow Connector 3" descr="This arrow points to the cell captures net expenditure column total amount " title="Arrow">
          <a:extLst>
            <a:ext uri="{FF2B5EF4-FFF2-40B4-BE49-F238E27FC236}">
              <a16:creationId xmlns:a16="http://schemas.microsoft.com/office/drawing/2014/main" id="{00000000-0008-0000-0200-000004000000}"/>
            </a:ext>
          </a:extLst>
        </xdr:cNvPr>
        <xdr:cNvCxnSpPr/>
      </xdr:nvCxnSpPr>
      <xdr:spPr>
        <a:xfrm flipH="1" flipV="1">
          <a:off x="5589362" y="5811158"/>
          <a:ext cx="2906938" cy="884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29</xdr:row>
      <xdr:rowOff>19050</xdr:rowOff>
    </xdr:from>
    <xdr:to>
      <xdr:col>9</xdr:col>
      <xdr:colOff>400050</xdr:colOff>
      <xdr:row>32</xdr:row>
      <xdr:rowOff>215900</xdr:rowOff>
    </xdr:to>
    <xdr:cxnSp macro="">
      <xdr:nvCxnSpPr>
        <xdr:cNvPr id="5" name="Straight Arrow Connector 4" descr="This arrow points to the total cost column on column J indicating it must match to net expenditures column total" title="Arrow">
          <a:extLst>
            <a:ext uri="{FF2B5EF4-FFF2-40B4-BE49-F238E27FC236}">
              <a16:creationId xmlns:a16="http://schemas.microsoft.com/office/drawing/2014/main" id="{00000000-0008-0000-0200-000005000000}"/>
            </a:ext>
          </a:extLst>
        </xdr:cNvPr>
        <xdr:cNvCxnSpPr/>
      </xdr:nvCxnSpPr>
      <xdr:spPr>
        <a:xfrm flipV="1">
          <a:off x="8997950" y="5911850"/>
          <a:ext cx="546100" cy="806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190500</xdr:colOff>
      <xdr:row>33</xdr:row>
      <xdr:rowOff>11339</xdr:rowOff>
    </xdr:from>
    <xdr:to>
      <xdr:col>2</xdr:col>
      <xdr:colOff>446768</xdr:colOff>
      <xdr:row>49</xdr:row>
      <xdr:rowOff>190500</xdr:rowOff>
    </xdr:to>
    <xdr:sp macro="" textlink="">
      <xdr:nvSpPr>
        <xdr:cNvPr id="8" name="Right Brace 7" descr="indicates the non-labor cost fields " title="Right Brace">
          <a:extLst>
            <a:ext uri="{FF2B5EF4-FFF2-40B4-BE49-F238E27FC236}">
              <a16:creationId xmlns:a16="http://schemas.microsoft.com/office/drawing/2014/main" id="{8058A56E-BB91-4DC3-81EF-A0D3A349E285}"/>
            </a:ext>
          </a:extLst>
        </xdr:cNvPr>
        <xdr:cNvSpPr/>
      </xdr:nvSpPr>
      <xdr:spPr>
        <a:xfrm>
          <a:off x="3381375" y="6612164"/>
          <a:ext cx="256268" cy="337956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oneCellAnchor>
    <xdr:from>
      <xdr:col>2</xdr:col>
      <xdr:colOff>572407</xdr:colOff>
      <xdr:row>39</xdr:row>
      <xdr:rowOff>161925</xdr:rowOff>
    </xdr:from>
    <xdr:ext cx="1276350" cy="751039"/>
    <xdr:sp macro="" textlink="">
      <xdr:nvSpPr>
        <xdr:cNvPr id="9" name="TextBox 8">
          <a:extLst>
            <a:ext uri="{FF2B5EF4-FFF2-40B4-BE49-F238E27FC236}">
              <a16:creationId xmlns:a16="http://schemas.microsoft.com/office/drawing/2014/main" id="{B34EFA76-CA4F-4BD9-B041-1F4FD10E0D11}"/>
            </a:ext>
          </a:extLst>
        </xdr:cNvPr>
        <xdr:cNvSpPr txBox="1"/>
      </xdr:nvSpPr>
      <xdr:spPr>
        <a:xfrm>
          <a:off x="3763282" y="7962900"/>
          <a:ext cx="1276350" cy="7510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latin typeface="Times New Roman" panose="02020603050405020304" pitchFamily="18" charset="0"/>
              <a:cs typeface="Times New Roman" panose="02020603050405020304" pitchFamily="18" charset="0"/>
            </a:rPr>
            <a:t>Modify</a:t>
          </a:r>
          <a:r>
            <a:rPr lang="en-US" sz="1100" baseline="0">
              <a:solidFill>
                <a:srgbClr val="FF0000"/>
              </a:solidFill>
              <a:latin typeface="Times New Roman" panose="02020603050405020304" pitchFamily="18" charset="0"/>
              <a:cs typeface="Times New Roman" panose="02020603050405020304" pitchFamily="18" charset="0"/>
            </a:rPr>
            <a:t> cost names as needed and add the amounts manually.</a:t>
          </a:r>
          <a:r>
            <a:rPr lang="en-US" sz="1100" baseline="0">
              <a:solidFill>
                <a:srgbClr val="FF0000"/>
              </a:solidFill>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bc.doi.gov/Users/Tvi/Desktop/Negotiation%20Tools%203%2012%2015/Nonprofit%20Negotiation%20Tools/Nonprofit%20Processing%20Steps%203.11.15%20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bc.doi.gov/Users/MGuvenc/Desktop/Active%20Negotiations/NY%20Botanical%20Garden/Nybg-wpf.19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Review Steps"/>
      <sheetName val="Adj 2 Rates-FP"/>
      <sheetName val="D3-Recon1-FS Funct SWF Base"/>
      <sheetName val="D3-Recon 2- FS-MTDC Base"/>
      <sheetName val="D3-Recon 3"/>
      <sheetName val="Pool Comparison"/>
      <sheetName val="Base Comparison"/>
      <sheetName val="Non Profit Fed Savings Calculat"/>
      <sheetName val="QR Steps"/>
      <sheetName val="QR Notes"/>
      <sheetName val="Communication Log"/>
      <sheetName val="MIS Form-Supplemental"/>
      <sheetName val="Acronyms"/>
    </sheetNames>
    <sheetDataSet>
      <sheetData sheetId="0">
        <row r="1">
          <cell r="B1" t="str">
            <v>xxxx</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POC"/>
      <sheetName val="D(1) Review Steps"/>
      <sheetName val="D(2) Neg Summary"/>
      <sheetName val="D(3) TDC Recon"/>
      <sheetName val="Sheet1"/>
      <sheetName val="D(4) IC SWF Trend"/>
      <sheetName val="D(5) Pool Trend"/>
      <sheetName val="D(6) Base Trend"/>
      <sheetName val="D(7) Fed % &amp; Savings"/>
      <sheetName val="D(8) Rates"/>
      <sheetName val="Telecom Log"/>
      <sheetName val="QR Steps"/>
    </sheetNames>
    <sheetDataSet>
      <sheetData sheetId="0" refreshError="1"/>
      <sheetData sheetId="1">
        <row r="1">
          <cell r="B1" t="str">
            <v>NY Botanical Garden</v>
          </cell>
        </row>
        <row r="2">
          <cell r="B2" t="str">
            <v>19P</v>
          </cell>
        </row>
        <row r="3">
          <cell r="B3" t="str">
            <v>Mguvenc</v>
          </cell>
          <cell r="C3" t="str">
            <v>Full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N47"/>
  <sheetViews>
    <sheetView tabSelected="1" workbookViewId="0">
      <pane ySplit="2" topLeftCell="A3" activePane="bottomLeft" state="frozen"/>
      <selection activeCell="E24" sqref="E24"/>
      <selection pane="bottomLeft" activeCell="A3" sqref="A3"/>
    </sheetView>
  </sheetViews>
  <sheetFormatPr defaultColWidth="8.69140625" defaultRowHeight="15.45" x14ac:dyDescent="0.4"/>
  <cols>
    <col min="1" max="1" width="4.23046875" style="5" customWidth="1"/>
    <col min="2" max="9" width="12.61328125" style="5" customWidth="1"/>
    <col min="10" max="16384" width="8.69140625" style="5"/>
  </cols>
  <sheetData>
    <row r="2" spans="1:12" ht="17.600000000000001" x14ac:dyDescent="0.4">
      <c r="A2" s="245" t="s">
        <v>337</v>
      </c>
      <c r="B2" s="246"/>
      <c r="C2" s="59"/>
      <c r="D2" s="59"/>
      <c r="E2" s="59"/>
      <c r="F2" s="59"/>
      <c r="G2" s="59"/>
      <c r="H2" s="59"/>
      <c r="I2" s="59"/>
    </row>
    <row r="4" spans="1:12" x14ac:dyDescent="0.4">
      <c r="A4" s="247" t="s">
        <v>127</v>
      </c>
      <c r="B4" s="6"/>
    </row>
    <row r="6" spans="1:12" ht="15.55" customHeight="1" x14ac:dyDescent="0.4">
      <c r="B6" s="5" t="s">
        <v>108</v>
      </c>
      <c r="C6" s="5" t="s">
        <v>128</v>
      </c>
      <c r="E6" s="21"/>
      <c r="F6" s="21"/>
      <c r="G6" s="21"/>
      <c r="H6" s="21"/>
      <c r="I6" s="21"/>
      <c r="J6" s="21"/>
      <c r="K6" s="21"/>
    </row>
    <row r="7" spans="1:12" ht="15.55" customHeight="1" x14ac:dyDescent="0.4">
      <c r="B7" s="5" t="s">
        <v>109</v>
      </c>
      <c r="C7" s="21" t="s">
        <v>203</v>
      </c>
      <c r="D7" s="21"/>
      <c r="E7" s="21"/>
      <c r="F7" s="21"/>
      <c r="G7" s="21"/>
      <c r="H7" s="21"/>
      <c r="I7" s="21"/>
      <c r="J7" s="21"/>
      <c r="K7" s="21"/>
    </row>
    <row r="8" spans="1:12" x14ac:dyDescent="0.4">
      <c r="B8" s="5" t="s">
        <v>110</v>
      </c>
      <c r="C8" s="5" t="s">
        <v>114</v>
      </c>
    </row>
    <row r="9" spans="1:12" x14ac:dyDescent="0.4">
      <c r="B9" s="5" t="s">
        <v>111</v>
      </c>
      <c r="C9" s="5" t="s">
        <v>129</v>
      </c>
    </row>
    <row r="10" spans="1:12" x14ac:dyDescent="0.4">
      <c r="B10" s="5" t="s">
        <v>112</v>
      </c>
      <c r="C10" s="5" t="s">
        <v>115</v>
      </c>
    </row>
    <row r="11" spans="1:12" x14ac:dyDescent="0.4">
      <c r="B11" s="5" t="s">
        <v>113</v>
      </c>
      <c r="C11" s="21" t="s">
        <v>255</v>
      </c>
    </row>
    <row r="12" spans="1:12" ht="15.55" customHeight="1" x14ac:dyDescent="0.4">
      <c r="C12" s="21" t="s">
        <v>256</v>
      </c>
      <c r="D12" s="259"/>
      <c r="E12" s="259"/>
      <c r="F12" s="259"/>
      <c r="G12" s="259"/>
      <c r="H12" s="259"/>
      <c r="I12" s="259"/>
    </row>
    <row r="13" spans="1:12" x14ac:dyDescent="0.4">
      <c r="B13" s="5" t="s">
        <v>116</v>
      </c>
      <c r="C13" s="5" t="s">
        <v>117</v>
      </c>
      <c r="D13" s="259"/>
      <c r="E13" s="259"/>
      <c r="F13" s="259"/>
      <c r="G13" s="259"/>
      <c r="H13" s="259"/>
      <c r="I13" s="259"/>
    </row>
    <row r="14" spans="1:12" x14ac:dyDescent="0.4">
      <c r="B14" s="5" t="s">
        <v>186</v>
      </c>
      <c r="C14" s="5" t="s">
        <v>327</v>
      </c>
    </row>
    <row r="16" spans="1:12" ht="15.55" customHeight="1" x14ac:dyDescent="0.4">
      <c r="B16" s="260" t="s">
        <v>257</v>
      </c>
      <c r="C16" s="260"/>
      <c r="D16" s="260"/>
      <c r="E16" s="260"/>
      <c r="F16" s="260"/>
      <c r="G16" s="260"/>
      <c r="H16" s="260"/>
      <c r="I16" s="260"/>
      <c r="J16" s="244"/>
      <c r="K16" s="244"/>
      <c r="L16" s="244"/>
    </row>
    <row r="17" spans="1:14" ht="20.5" customHeight="1" x14ac:dyDescent="0.4">
      <c r="B17" s="260" t="s">
        <v>258</v>
      </c>
      <c r="C17" s="260"/>
      <c r="D17" s="260"/>
      <c r="E17" s="260"/>
      <c r="F17" s="260"/>
      <c r="G17" s="260"/>
      <c r="H17" s="260"/>
      <c r="I17" s="260"/>
      <c r="J17" s="244"/>
      <c r="K17" s="244"/>
      <c r="L17" s="244"/>
    </row>
    <row r="18" spans="1:14" x14ac:dyDescent="0.4">
      <c r="B18" s="257"/>
      <c r="C18" s="257"/>
      <c r="D18" s="257"/>
      <c r="E18" s="257"/>
      <c r="F18" s="257"/>
      <c r="G18" s="257"/>
      <c r="H18" s="257"/>
      <c r="I18" s="257"/>
      <c r="J18" s="257"/>
      <c r="K18" s="257"/>
      <c r="L18" s="257"/>
    </row>
    <row r="19" spans="1:14" x14ac:dyDescent="0.4">
      <c r="A19" s="247" t="s">
        <v>152</v>
      </c>
      <c r="B19" s="6"/>
      <c r="C19" s="6"/>
      <c r="G19" s="21"/>
      <c r="H19" s="21"/>
      <c r="I19" s="21"/>
    </row>
    <row r="20" spans="1:14" x14ac:dyDescent="0.4">
      <c r="F20" s="21"/>
      <c r="H20" s="21"/>
      <c r="I20" s="21"/>
    </row>
    <row r="21" spans="1:14" ht="15.55" customHeight="1" x14ac:dyDescent="0.4">
      <c r="A21" s="7">
        <v>1</v>
      </c>
      <c r="B21" s="261" t="s">
        <v>259</v>
      </c>
      <c r="C21" s="261"/>
      <c r="D21" s="261"/>
      <c r="E21" s="261"/>
      <c r="F21" s="261"/>
      <c r="G21" s="261"/>
      <c r="H21" s="261"/>
      <c r="I21" s="261"/>
      <c r="J21" s="59"/>
      <c r="K21" s="60"/>
      <c r="L21" s="60"/>
      <c r="M21" s="60"/>
      <c r="N21" s="60"/>
    </row>
    <row r="22" spans="1:14" x14ac:dyDescent="0.4">
      <c r="A22" s="7"/>
      <c r="B22" s="261" t="s">
        <v>260</v>
      </c>
      <c r="C22" s="261"/>
      <c r="D22" s="261"/>
      <c r="E22" s="261"/>
      <c r="F22" s="261"/>
      <c r="G22" s="261"/>
      <c r="H22" s="261"/>
      <c r="I22" s="261"/>
      <c r="J22" s="59"/>
      <c r="K22" s="60"/>
      <c r="L22" s="60"/>
      <c r="M22" s="60"/>
      <c r="N22" s="60"/>
    </row>
    <row r="23" spans="1:14" x14ac:dyDescent="0.4">
      <c r="B23" s="21"/>
      <c r="C23" s="21"/>
      <c r="D23" s="21"/>
      <c r="E23" s="21"/>
      <c r="F23" s="21"/>
      <c r="G23" s="21"/>
      <c r="H23" s="21"/>
      <c r="I23" s="21"/>
    </row>
    <row r="24" spans="1:14" x14ac:dyDescent="0.4">
      <c r="A24" s="7">
        <v>2</v>
      </c>
      <c r="B24" s="262" t="s">
        <v>79</v>
      </c>
      <c r="C24" s="262"/>
      <c r="D24" s="262"/>
      <c r="E24" s="262"/>
      <c r="F24" s="262"/>
      <c r="G24" s="262"/>
      <c r="H24" s="262"/>
      <c r="I24" s="262"/>
    </row>
    <row r="25" spans="1:14" x14ac:dyDescent="0.4">
      <c r="B25" s="21"/>
      <c r="C25" s="21"/>
      <c r="D25" s="21"/>
      <c r="E25" s="21"/>
      <c r="F25" s="21"/>
      <c r="G25" s="21"/>
      <c r="H25" s="21"/>
      <c r="I25" s="21"/>
    </row>
    <row r="26" spans="1:14" x14ac:dyDescent="0.4">
      <c r="A26" s="7">
        <v>3</v>
      </c>
      <c r="B26" s="21" t="s">
        <v>107</v>
      </c>
      <c r="C26" s="21"/>
      <c r="D26" s="21"/>
      <c r="E26" s="21"/>
      <c r="F26" s="21"/>
      <c r="G26" s="21"/>
      <c r="H26" s="21"/>
      <c r="I26" s="21"/>
    </row>
    <row r="27" spans="1:14" x14ac:dyDescent="0.4">
      <c r="A27" s="6"/>
      <c r="B27" s="21"/>
      <c r="C27" s="21"/>
      <c r="D27" s="21"/>
      <c r="E27" s="21"/>
      <c r="F27" s="21"/>
      <c r="G27" s="21"/>
      <c r="H27" s="21"/>
      <c r="I27" s="21"/>
    </row>
    <row r="28" spans="1:14" ht="15.55" customHeight="1" x14ac:dyDescent="0.4">
      <c r="A28" s="6"/>
      <c r="B28" s="261" t="s">
        <v>261</v>
      </c>
      <c r="C28" s="261"/>
      <c r="D28" s="261"/>
      <c r="E28" s="261"/>
      <c r="F28" s="261"/>
      <c r="G28" s="261"/>
      <c r="H28" s="261"/>
      <c r="I28" s="261"/>
    </row>
    <row r="29" spans="1:14" x14ac:dyDescent="0.4">
      <c r="A29" s="6"/>
      <c r="B29" s="261" t="s">
        <v>262</v>
      </c>
      <c r="C29" s="261"/>
      <c r="D29" s="261"/>
      <c r="E29" s="261"/>
      <c r="F29" s="261"/>
      <c r="G29" s="261"/>
      <c r="H29" s="261"/>
      <c r="I29" s="261"/>
    </row>
    <row r="30" spans="1:14" x14ac:dyDescent="0.4">
      <c r="A30" s="6"/>
      <c r="B30" s="261" t="s">
        <v>263</v>
      </c>
      <c r="C30" s="261"/>
      <c r="D30" s="261"/>
      <c r="E30" s="261"/>
      <c r="F30" s="261"/>
      <c r="G30" s="261"/>
      <c r="H30" s="261"/>
      <c r="I30" s="261"/>
    </row>
    <row r="31" spans="1:14" x14ac:dyDescent="0.4">
      <c r="B31" s="21" t="s">
        <v>264</v>
      </c>
      <c r="C31" s="21"/>
      <c r="D31" s="21"/>
      <c r="E31" s="21"/>
      <c r="F31" s="21"/>
      <c r="G31" s="21"/>
      <c r="H31" s="21"/>
      <c r="I31" s="21"/>
    </row>
    <row r="32" spans="1:14" x14ac:dyDescent="0.4">
      <c r="B32" s="21"/>
      <c r="C32" s="21"/>
      <c r="D32" s="21"/>
      <c r="E32" s="21"/>
      <c r="F32" s="21"/>
      <c r="G32" s="21"/>
      <c r="H32" s="21"/>
      <c r="I32" s="21"/>
    </row>
    <row r="33" spans="1:9" ht="15.55" customHeight="1" x14ac:dyDescent="0.4">
      <c r="A33" s="7">
        <v>4</v>
      </c>
      <c r="B33" s="21" t="s">
        <v>265</v>
      </c>
      <c r="C33" s="21"/>
      <c r="D33" s="21"/>
      <c r="E33" s="21"/>
      <c r="F33" s="21"/>
      <c r="G33" s="21"/>
      <c r="H33" s="21"/>
      <c r="I33" s="21"/>
    </row>
    <row r="34" spans="1:9" x14ac:dyDescent="0.4">
      <c r="B34" s="21" t="s">
        <v>266</v>
      </c>
      <c r="C34" s="21"/>
      <c r="D34" s="21"/>
      <c r="E34" s="21"/>
      <c r="F34" s="21"/>
      <c r="G34" s="21"/>
      <c r="H34" s="21"/>
      <c r="I34" s="21"/>
    </row>
    <row r="35" spans="1:9" x14ac:dyDescent="0.4">
      <c r="B35" s="263"/>
      <c r="C35" s="263"/>
      <c r="D35" s="263"/>
      <c r="E35" s="263"/>
      <c r="F35" s="263"/>
      <c r="G35" s="263"/>
      <c r="H35" s="263"/>
      <c r="I35" s="263"/>
    </row>
    <row r="36" spans="1:9" ht="15.55" customHeight="1" x14ac:dyDescent="0.4">
      <c r="A36" s="7">
        <v>5</v>
      </c>
      <c r="B36" s="21" t="s">
        <v>267</v>
      </c>
      <c r="C36" s="21"/>
      <c r="D36" s="21"/>
      <c r="E36" s="21"/>
      <c r="F36" s="21"/>
      <c r="G36" s="21"/>
      <c r="H36" s="21"/>
      <c r="I36" s="21"/>
    </row>
    <row r="37" spans="1:9" x14ac:dyDescent="0.4">
      <c r="B37" s="21" t="s">
        <v>268</v>
      </c>
      <c r="C37" s="21"/>
      <c r="D37" s="21"/>
      <c r="E37" s="21"/>
      <c r="F37" s="21"/>
      <c r="G37" s="21"/>
      <c r="H37" s="21"/>
      <c r="I37" s="21"/>
    </row>
    <row r="38" spans="1:9" x14ac:dyDescent="0.4">
      <c r="B38" s="21"/>
      <c r="C38" s="21"/>
      <c r="D38" s="21"/>
      <c r="E38" s="21"/>
      <c r="F38" s="21"/>
      <c r="G38" s="21"/>
      <c r="H38" s="21"/>
      <c r="I38" s="21"/>
    </row>
    <row r="39" spans="1:9" x14ac:dyDescent="0.4">
      <c r="A39" s="7">
        <v>6</v>
      </c>
      <c r="B39" s="264" t="s">
        <v>146</v>
      </c>
      <c r="C39" s="21"/>
      <c r="D39" s="21"/>
      <c r="E39" s="21"/>
      <c r="F39" s="21"/>
      <c r="G39" s="21"/>
      <c r="H39" s="21"/>
      <c r="I39" s="21"/>
    </row>
    <row r="40" spans="1:9" ht="15.55" customHeight="1" x14ac:dyDescent="0.4">
      <c r="B40" s="338" t="s">
        <v>333</v>
      </c>
      <c r="C40" s="338"/>
      <c r="D40" s="338"/>
      <c r="E40" s="338"/>
      <c r="F40" s="338"/>
      <c r="G40" s="338"/>
      <c r="H40" s="338"/>
      <c r="I40" s="66"/>
    </row>
    <row r="41" spans="1:9" ht="15.55" customHeight="1" x14ac:dyDescent="0.4">
      <c r="B41" s="338"/>
      <c r="C41" s="338"/>
      <c r="D41" s="338"/>
      <c r="E41" s="338"/>
      <c r="F41" s="338"/>
      <c r="G41" s="338"/>
      <c r="H41" s="338"/>
      <c r="I41" s="66"/>
    </row>
    <row r="42" spans="1:9" ht="15.55" customHeight="1" x14ac:dyDescent="0.4">
      <c r="B42" s="338"/>
      <c r="C42" s="338"/>
      <c r="D42" s="338"/>
      <c r="E42" s="338"/>
      <c r="F42" s="338"/>
      <c r="G42" s="338"/>
      <c r="H42" s="338"/>
      <c r="I42" s="66"/>
    </row>
    <row r="43" spans="1:9" ht="15.55" customHeight="1" x14ac:dyDescent="0.4">
      <c r="B43" s="338"/>
      <c r="C43" s="338"/>
      <c r="D43" s="338"/>
      <c r="E43" s="338"/>
      <c r="F43" s="338"/>
      <c r="G43" s="338"/>
      <c r="H43" s="338"/>
      <c r="I43" s="66"/>
    </row>
    <row r="44" spans="1:9" x14ac:dyDescent="0.4">
      <c r="A44" s="66"/>
      <c r="B44" s="338"/>
      <c r="C44" s="338"/>
      <c r="D44" s="338"/>
      <c r="E44" s="338"/>
      <c r="F44" s="338"/>
      <c r="G44" s="338"/>
      <c r="H44" s="338"/>
      <c r="I44" s="66"/>
    </row>
    <row r="45" spans="1:9" x14ac:dyDescent="0.4">
      <c r="A45" s="66"/>
      <c r="B45" s="338"/>
      <c r="C45" s="338"/>
      <c r="D45" s="338"/>
      <c r="E45" s="338"/>
      <c r="F45" s="338"/>
      <c r="G45" s="338"/>
      <c r="H45" s="338"/>
      <c r="I45" s="66"/>
    </row>
    <row r="46" spans="1:9" x14ac:dyDescent="0.4">
      <c r="B46" s="66" t="s">
        <v>131</v>
      </c>
      <c r="C46" s="66"/>
      <c r="D46" s="66"/>
      <c r="E46" s="66"/>
      <c r="F46" s="66"/>
      <c r="G46" s="66"/>
      <c r="H46" s="66"/>
      <c r="I46" s="21"/>
    </row>
    <row r="47" spans="1:9" x14ac:dyDescent="0.4">
      <c r="B47" s="66" t="s">
        <v>132</v>
      </c>
      <c r="C47" s="66"/>
      <c r="D47" s="66"/>
      <c r="E47" s="66"/>
      <c r="F47" s="66"/>
      <c r="G47" s="66"/>
      <c r="H47" s="66"/>
      <c r="I47" s="21"/>
    </row>
  </sheetData>
  <customSheetViews>
    <customSheetView guid="{55322F06-EF2B-4EBF-91FC-6C830D0D22C9}" showRuler="0">
      <selection activeCell="L11" sqref="L11"/>
      <pageMargins left="0.75" right="0.75" top="1" bottom="1" header="0.5" footer="0.5"/>
      <headerFooter alignWithMargins="0"/>
    </customSheetView>
    <customSheetView guid="{EC77BDF0-E4AB-4C37-A286-B132C795CB0B}" showRuler="0">
      <selection activeCell="H15" sqref="H15"/>
      <pageMargins left="0.75" right="0.75" top="1" bottom="1" header="0.5" footer="0.5"/>
      <headerFooter alignWithMargins="0"/>
    </customSheetView>
    <customSheetView guid="{96FAF5F8-BD57-4EDE-AC8B-7E6854529246}" showRuler="0">
      <selection activeCell="C2" sqref="C2"/>
      <pageMargins left="0.75" right="0.75" top="1" bottom="1" header="0.5" footer="0.5"/>
      <pageSetup orientation="portrait" r:id="rId1"/>
      <headerFooter alignWithMargins="0"/>
    </customSheetView>
  </customSheetViews>
  <mergeCells count="1">
    <mergeCell ref="B40:H45"/>
  </mergeCells>
  <phoneticPr fontId="7" type="noConversion"/>
  <pageMargins left="0.5" right="0.5" top="1" bottom="1" header="0.5" footer="0.5"/>
  <pageSetup scale="92" orientation="portrait" r:id="rId2"/>
  <headerFooter alignWithMargins="0">
    <oddFooter xml:space="preserve">&amp;L&amp;F&amp;C&amp;A&amp;RUpdated: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9"/>
  <sheetViews>
    <sheetView zoomScale="86" zoomScaleNormal="86" workbookViewId="0"/>
  </sheetViews>
  <sheetFormatPr defaultColWidth="9.15234375" defaultRowHeight="16.5" customHeight="1" x14ac:dyDescent="0.35"/>
  <cols>
    <col min="1" max="1" width="28.53515625" style="159" customWidth="1"/>
    <col min="2" max="2" width="4.69140625" style="158" customWidth="1"/>
    <col min="3" max="3" width="14.61328125" style="159" customWidth="1"/>
    <col min="4" max="4" width="4" style="159" customWidth="1"/>
    <col min="5" max="5" width="14.61328125" style="159" customWidth="1"/>
    <col min="6" max="6" width="4.84375" style="159" customWidth="1"/>
    <col min="7" max="7" width="14.61328125" style="159" customWidth="1"/>
    <col min="8" max="9" width="15.4609375" style="159" customWidth="1"/>
    <col min="10" max="10" width="10.23046875" style="159" customWidth="1"/>
    <col min="11" max="11" width="11.15234375" style="159" customWidth="1"/>
    <col min="12" max="12" width="9.15234375" style="159" hidden="1" customWidth="1"/>
    <col min="13" max="13" width="0" style="159" hidden="1" customWidth="1"/>
    <col min="14" max="16" width="9.15234375" style="159" hidden="1" customWidth="1"/>
    <col min="17" max="16384" width="9.15234375" style="159"/>
  </cols>
  <sheetData>
    <row r="1" spans="1:16" ht="15.45" x14ac:dyDescent="0.35">
      <c r="A1" s="157" t="s">
        <v>98</v>
      </c>
    </row>
    <row r="2" spans="1:16" ht="16.5" customHeight="1" x14ac:dyDescent="0.35">
      <c r="B2" s="160"/>
      <c r="D2" s="160"/>
      <c r="E2" s="160"/>
      <c r="F2" s="160"/>
      <c r="G2" s="160"/>
      <c r="H2" s="160"/>
      <c r="I2" s="161"/>
    </row>
    <row r="3" spans="1:16" ht="16.5" customHeight="1" x14ac:dyDescent="0.35">
      <c r="A3" s="157"/>
      <c r="B3" s="160"/>
      <c r="C3" s="162" t="s">
        <v>135</v>
      </c>
      <c r="D3" s="160"/>
      <c r="E3" s="160"/>
      <c r="F3" s="160"/>
      <c r="G3" s="160"/>
      <c r="H3" s="160"/>
      <c r="I3" s="161"/>
      <c r="L3" s="159" t="s">
        <v>133</v>
      </c>
      <c r="N3" s="159" t="s">
        <v>133</v>
      </c>
      <c r="P3" s="159" t="s">
        <v>133</v>
      </c>
    </row>
    <row r="4" spans="1:16" ht="16.5" customHeight="1" x14ac:dyDescent="0.35">
      <c r="A4" s="157"/>
      <c r="B4" s="160"/>
      <c r="C4" s="160"/>
      <c r="D4" s="160"/>
      <c r="E4" s="160"/>
      <c r="F4" s="160"/>
      <c r="G4" s="160"/>
      <c r="H4" s="160"/>
      <c r="I4" s="161"/>
      <c r="L4" s="159" t="s">
        <v>1</v>
      </c>
      <c r="N4" s="159" t="s">
        <v>192</v>
      </c>
      <c r="P4" s="159" t="s">
        <v>185</v>
      </c>
    </row>
    <row r="5" spans="1:16" ht="16.5" customHeight="1" x14ac:dyDescent="0.4">
      <c r="A5" s="157" t="s">
        <v>38</v>
      </c>
      <c r="B5" s="163" t="s">
        <v>23</v>
      </c>
      <c r="C5" s="164" t="s">
        <v>101</v>
      </c>
      <c r="D5" s="170"/>
      <c r="E5" s="170"/>
      <c r="F5" s="170"/>
      <c r="G5" s="170"/>
      <c r="L5" s="159" t="s">
        <v>134</v>
      </c>
      <c r="N5" s="159" t="s">
        <v>36</v>
      </c>
      <c r="P5" s="159" t="s">
        <v>80</v>
      </c>
    </row>
    <row r="6" spans="1:16" ht="16.5" customHeight="1" x14ac:dyDescent="0.4">
      <c r="A6" s="157" t="s">
        <v>148</v>
      </c>
      <c r="B6" s="163"/>
      <c r="C6" s="165" t="s">
        <v>133</v>
      </c>
      <c r="F6" s="166" t="s">
        <v>136</v>
      </c>
      <c r="N6" s="159" t="s">
        <v>193</v>
      </c>
      <c r="P6" s="159" t="s">
        <v>81</v>
      </c>
    </row>
    <row r="7" spans="1:16" ht="16.5" customHeight="1" x14ac:dyDescent="0.4">
      <c r="A7" s="157" t="s">
        <v>147</v>
      </c>
      <c r="B7" s="167" t="s">
        <v>23</v>
      </c>
      <c r="C7" s="330" t="s">
        <v>320</v>
      </c>
      <c r="E7" s="168"/>
      <c r="F7" s="168"/>
    </row>
    <row r="8" spans="1:16" ht="16.5" customHeight="1" x14ac:dyDescent="0.4">
      <c r="A8" s="157" t="s">
        <v>191</v>
      </c>
      <c r="B8" s="163"/>
      <c r="C8" s="164" t="s">
        <v>133</v>
      </c>
    </row>
    <row r="9" spans="1:16" ht="16.5" customHeight="1" x14ac:dyDescent="0.4">
      <c r="A9" s="157" t="s">
        <v>82</v>
      </c>
      <c r="B9" s="163"/>
      <c r="C9" s="164" t="s">
        <v>133</v>
      </c>
      <c r="G9" s="166"/>
    </row>
    <row r="10" spans="1:16" s="170" customFormat="1" ht="16.5" customHeight="1" x14ac:dyDescent="0.4">
      <c r="A10" s="169"/>
      <c r="B10" s="163"/>
      <c r="G10" s="171"/>
    </row>
    <row r="11" spans="1:16" ht="16.5" customHeight="1" x14ac:dyDescent="0.4">
      <c r="A11" s="172"/>
      <c r="B11" s="163"/>
      <c r="C11" s="173"/>
      <c r="D11" s="174"/>
      <c r="E11" s="173"/>
    </row>
    <row r="12" spans="1:16" ht="16.5" customHeight="1" x14ac:dyDescent="0.4">
      <c r="A12" s="175" t="s">
        <v>140</v>
      </c>
      <c r="B12" s="176"/>
      <c r="C12" s="177"/>
      <c r="D12" s="178"/>
      <c r="E12" s="243" t="s">
        <v>237</v>
      </c>
      <c r="F12" s="166"/>
    </row>
    <row r="13" spans="1:16" ht="16.5" customHeight="1" x14ac:dyDescent="0.4">
      <c r="A13" s="179" t="s">
        <v>141</v>
      </c>
      <c r="B13" s="176"/>
      <c r="C13" s="180">
        <v>43466</v>
      </c>
      <c r="D13" s="178"/>
      <c r="E13" s="177"/>
      <c r="F13" s="166"/>
    </row>
    <row r="14" spans="1:16" ht="16.5" customHeight="1" x14ac:dyDescent="0.4">
      <c r="A14" s="179" t="s">
        <v>142</v>
      </c>
      <c r="B14" s="176"/>
      <c r="C14" s="180">
        <v>43830</v>
      </c>
      <c r="D14" s="178"/>
      <c r="E14" s="181"/>
      <c r="H14" s="166" t="s">
        <v>145</v>
      </c>
    </row>
    <row r="15" spans="1:16" ht="16.5" customHeight="1" x14ac:dyDescent="0.35">
      <c r="H15" s="166" t="s">
        <v>202</v>
      </c>
    </row>
    <row r="16" spans="1:16" ht="16.5" customHeight="1" x14ac:dyDescent="0.35">
      <c r="A16" s="182"/>
      <c r="C16" s="183"/>
      <c r="D16" s="183"/>
      <c r="E16" s="183"/>
      <c r="F16" s="183"/>
      <c r="G16" s="183"/>
    </row>
    <row r="17" spans="1:8" ht="16.5" customHeight="1" x14ac:dyDescent="0.35">
      <c r="A17" s="184" t="s">
        <v>143</v>
      </c>
      <c r="C17" s="173" t="s">
        <v>183</v>
      </c>
      <c r="D17" s="173"/>
      <c r="E17" s="173" t="s">
        <v>184</v>
      </c>
      <c r="F17" s="173"/>
      <c r="G17" s="173" t="s">
        <v>182</v>
      </c>
    </row>
    <row r="18" spans="1:8" ht="16.5" customHeight="1" x14ac:dyDescent="0.35">
      <c r="A18" s="159" t="s">
        <v>22</v>
      </c>
      <c r="C18" s="185">
        <f>'Exh B-Summary'!J17</f>
        <v>9570000</v>
      </c>
      <c r="D18" s="186"/>
      <c r="E18" s="185">
        <f>'Exh B-Summary'!J17</f>
        <v>9570000</v>
      </c>
      <c r="F18" s="186"/>
      <c r="G18" s="185">
        <f>'Exh B-Summary'!J17</f>
        <v>9570000</v>
      </c>
      <c r="H18" s="159" t="s">
        <v>130</v>
      </c>
    </row>
    <row r="19" spans="1:8" ht="16.5" customHeight="1" x14ac:dyDescent="0.35">
      <c r="A19" s="159" t="s">
        <v>82</v>
      </c>
      <c r="C19" s="187">
        <f>'Exh B-Summary'!J27</f>
        <v>42130000</v>
      </c>
      <c r="D19" s="186"/>
      <c r="E19" s="187">
        <f>'Exh B-Summary'!H31</f>
        <v>35794250</v>
      </c>
      <c r="F19" s="186"/>
      <c r="G19" s="187">
        <f>'Exh B-Summary'!G29</f>
        <v>28013500</v>
      </c>
      <c r="H19" s="159" t="s">
        <v>130</v>
      </c>
    </row>
    <row r="20" spans="1:8" ht="16.5" customHeight="1" thickBot="1" x14ac:dyDescent="0.4">
      <c r="A20" s="182" t="s">
        <v>144</v>
      </c>
      <c r="C20" s="188">
        <f>ROUND(C18/C19,4)</f>
        <v>0.22720000000000001</v>
      </c>
      <c r="D20" s="186"/>
      <c r="E20" s="188">
        <f>ROUND(E18/E19,4)</f>
        <v>0.26740000000000003</v>
      </c>
      <c r="F20" s="186"/>
      <c r="G20" s="188">
        <f>ROUND(G18/G19,4)</f>
        <v>0.34160000000000001</v>
      </c>
    </row>
    <row r="21" spans="1:8" ht="16.5" customHeight="1" thickTop="1" x14ac:dyDescent="0.35">
      <c r="D21" s="158"/>
      <c r="G21" s="161"/>
    </row>
    <row r="22" spans="1:8" ht="16.5" customHeight="1" x14ac:dyDescent="0.35">
      <c r="D22" s="158"/>
      <c r="G22" s="161"/>
    </row>
    <row r="23" spans="1:8" ht="16.5" customHeight="1" x14ac:dyDescent="0.35">
      <c r="A23" s="184" t="s">
        <v>104</v>
      </c>
      <c r="C23" s="173" t="s">
        <v>183</v>
      </c>
      <c r="D23" s="173"/>
      <c r="E23" s="173" t="s">
        <v>184</v>
      </c>
      <c r="F23" s="173"/>
      <c r="G23" s="173" t="s">
        <v>182</v>
      </c>
    </row>
    <row r="24" spans="1:8" ht="30.9" x14ac:dyDescent="0.35">
      <c r="A24" s="189" t="s">
        <v>149</v>
      </c>
      <c r="C24" s="190"/>
      <c r="D24" s="191"/>
      <c r="E24" s="190"/>
      <c r="F24" s="191"/>
      <c r="G24" s="190"/>
      <c r="H24" s="166" t="s">
        <v>151</v>
      </c>
    </row>
    <row r="25" spans="1:8" ht="16.5" customHeight="1" x14ac:dyDescent="0.35">
      <c r="A25" s="159" t="s">
        <v>82</v>
      </c>
      <c r="C25" s="187">
        <f>C19</f>
        <v>42130000</v>
      </c>
      <c r="D25" s="186"/>
      <c r="E25" s="187">
        <f>E19</f>
        <v>35794250</v>
      </c>
      <c r="F25" s="186"/>
      <c r="G25" s="187">
        <f>G19</f>
        <v>28013500</v>
      </c>
      <c r="H25" s="166"/>
    </row>
    <row r="26" spans="1:8" ht="16.5" customHeight="1" thickBot="1" x14ac:dyDescent="0.4">
      <c r="A26" s="182" t="s">
        <v>150</v>
      </c>
      <c r="C26" s="192">
        <f>ROUND(C24/C25,4)</f>
        <v>0</v>
      </c>
      <c r="D26" s="186"/>
      <c r="E26" s="192">
        <f>ROUND(E24/E25,4)</f>
        <v>0</v>
      </c>
      <c r="F26" s="186"/>
      <c r="G26" s="192">
        <f>ROUND(G24/G25,4)</f>
        <v>0</v>
      </c>
    </row>
    <row r="27" spans="1:8" ht="16.5" customHeight="1" thickTop="1" x14ac:dyDescent="0.35">
      <c r="A27" s="159" t="s">
        <v>23</v>
      </c>
    </row>
    <row r="29" spans="1:8" ht="16.5" customHeight="1" x14ac:dyDescent="0.35">
      <c r="A29" s="184" t="s">
        <v>187</v>
      </c>
      <c r="C29" s="173"/>
      <c r="D29" s="173"/>
      <c r="E29" s="173"/>
      <c r="F29" s="173"/>
      <c r="G29" s="173"/>
    </row>
    <row r="30" spans="1:8" ht="16.5" customHeight="1" x14ac:dyDescent="0.35">
      <c r="A30" s="159" t="s">
        <v>188</v>
      </c>
      <c r="C30" s="193">
        <v>56325000</v>
      </c>
      <c r="E30" s="166" t="s">
        <v>194</v>
      </c>
    </row>
    <row r="32" spans="1:8" ht="16.5" customHeight="1" x14ac:dyDescent="0.35">
      <c r="A32" s="159" t="s">
        <v>22</v>
      </c>
      <c r="C32" s="194">
        <f>'Exh B-Summary'!J17</f>
        <v>9570000</v>
      </c>
      <c r="D32" s="194"/>
      <c r="E32" s="159" t="s">
        <v>130</v>
      </c>
      <c r="F32" s="194"/>
      <c r="G32" s="194"/>
    </row>
    <row r="33" spans="1:10" ht="16.5" customHeight="1" x14ac:dyDescent="0.35">
      <c r="A33" s="159" t="s">
        <v>189</v>
      </c>
      <c r="C33" s="194">
        <f>'Exh B-Summary'!J27</f>
        <v>42130000</v>
      </c>
      <c r="D33" s="194"/>
      <c r="E33" s="159" t="s">
        <v>130</v>
      </c>
      <c r="F33" s="194"/>
      <c r="G33" s="194"/>
    </row>
    <row r="34" spans="1:10" ht="16.5" customHeight="1" x14ac:dyDescent="0.35">
      <c r="A34" s="159" t="s">
        <v>190</v>
      </c>
    </row>
    <row r="35" spans="1:10" ht="16.5" customHeight="1" x14ac:dyDescent="0.35">
      <c r="A35" s="159" t="s">
        <v>196</v>
      </c>
      <c r="C35" s="195">
        <f>-'Exh B-Summary'!C12</f>
        <v>65000</v>
      </c>
      <c r="G35" s="161"/>
    </row>
    <row r="36" spans="1:10" ht="16.5" customHeight="1" x14ac:dyDescent="0.35">
      <c r="A36" s="159" t="s">
        <v>204</v>
      </c>
      <c r="C36" s="195">
        <f>-'Exh B-Summary'!C16</f>
        <v>985000</v>
      </c>
      <c r="G36" s="161"/>
    </row>
    <row r="37" spans="1:10" ht="16.5" customHeight="1" x14ac:dyDescent="0.35">
      <c r="A37" s="159" t="s">
        <v>205</v>
      </c>
      <c r="C37" s="195">
        <f>-'Exh B-Summary'!C22</f>
        <v>1000000</v>
      </c>
      <c r="E37" s="166" t="s">
        <v>201</v>
      </c>
      <c r="G37" s="161"/>
    </row>
    <row r="38" spans="1:10" ht="16.5" customHeight="1" x14ac:dyDescent="0.35">
      <c r="A38" s="159" t="s">
        <v>195</v>
      </c>
      <c r="C38" s="195">
        <f>-'Exh B-Summary'!C20-'Exh B-Summary'!C21</f>
        <v>3950000</v>
      </c>
      <c r="G38" s="161"/>
    </row>
    <row r="39" spans="1:10" ht="16.5" customHeight="1" x14ac:dyDescent="0.35">
      <c r="A39" s="159" t="s">
        <v>197</v>
      </c>
      <c r="C39" s="196">
        <f>SUM(C32:C38)</f>
        <v>57700000</v>
      </c>
      <c r="G39" s="161"/>
    </row>
    <row r="40" spans="1:10" ht="16.5" customHeight="1" x14ac:dyDescent="0.35">
      <c r="B40" s="159"/>
    </row>
    <row r="41" spans="1:10" ht="16.5" customHeight="1" thickBot="1" x14ac:dyDescent="0.4">
      <c r="A41" s="159" t="s">
        <v>198</v>
      </c>
      <c r="B41" s="159"/>
      <c r="C41" s="197">
        <f>C39-C30</f>
        <v>1375000</v>
      </c>
      <c r="E41" s="166" t="s">
        <v>199</v>
      </c>
    </row>
    <row r="42" spans="1:10" ht="16.5" customHeight="1" thickTop="1" x14ac:dyDescent="0.35">
      <c r="B42" s="159"/>
      <c r="C42" s="198"/>
      <c r="E42" s="166" t="s">
        <v>200</v>
      </c>
    </row>
    <row r="43" spans="1:10" ht="16.5" customHeight="1" x14ac:dyDescent="0.35">
      <c r="B43" s="159"/>
      <c r="C43" s="198"/>
      <c r="E43" s="166" t="s">
        <v>206</v>
      </c>
    </row>
    <row r="44" spans="1:10" ht="18" customHeight="1" x14ac:dyDescent="0.35">
      <c r="B44" s="159"/>
      <c r="I44" s="199"/>
      <c r="J44" s="199"/>
    </row>
    <row r="45" spans="1:10" ht="16.5" customHeight="1" x14ac:dyDescent="0.35">
      <c r="A45" s="258" t="s">
        <v>253</v>
      </c>
      <c r="B45" s="258"/>
      <c r="C45" s="258"/>
      <c r="D45" s="258"/>
      <c r="E45" s="258"/>
      <c r="F45" s="258"/>
      <c r="G45" s="258"/>
      <c r="H45" s="258"/>
      <c r="I45" s="199"/>
      <c r="J45" s="199"/>
    </row>
    <row r="46" spans="1:10" ht="16.5" customHeight="1" x14ac:dyDescent="0.35">
      <c r="A46" s="258" t="s">
        <v>254</v>
      </c>
      <c r="B46" s="258"/>
      <c r="C46" s="258"/>
      <c r="D46" s="258"/>
      <c r="E46" s="258"/>
      <c r="F46" s="258"/>
      <c r="G46" s="258"/>
      <c r="H46" s="258"/>
      <c r="I46" s="199"/>
      <c r="J46" s="199"/>
    </row>
    <row r="47" spans="1:10" ht="16.5" customHeight="1" x14ac:dyDescent="0.35">
      <c r="A47" s="199"/>
      <c r="B47" s="178"/>
      <c r="C47" s="200"/>
      <c r="D47" s="178"/>
      <c r="E47" s="200"/>
      <c r="F47" s="178"/>
      <c r="G47" s="200"/>
      <c r="H47" s="199"/>
      <c r="I47" s="199"/>
      <c r="J47" s="199"/>
    </row>
    <row r="48" spans="1:10" ht="16.5" customHeight="1" x14ac:dyDescent="0.35">
      <c r="A48" s="201"/>
      <c r="B48" s="178"/>
      <c r="C48" s="202"/>
      <c r="D48" s="178"/>
      <c r="E48" s="202"/>
      <c r="F48" s="178"/>
      <c r="G48" s="202"/>
      <c r="H48" s="199"/>
      <c r="I48" s="199"/>
      <c r="J48" s="199"/>
    </row>
    <row r="49" spans="1:10" ht="16.5" customHeight="1" x14ac:dyDescent="0.35">
      <c r="A49" s="199"/>
      <c r="B49" s="178"/>
      <c r="C49" s="199"/>
      <c r="D49" s="199"/>
      <c r="E49" s="199"/>
      <c r="F49" s="199"/>
      <c r="G49" s="199"/>
      <c r="H49" s="199"/>
      <c r="I49" s="199"/>
      <c r="J49" s="199"/>
    </row>
  </sheetData>
  <dataValidations count="3">
    <dataValidation type="list" allowBlank="1" showInputMessage="1" showErrorMessage="1" sqref="C6" xr:uid="{00000000-0002-0000-0100-000000000000}">
      <formula1>$L$3:$L$5</formula1>
    </dataValidation>
    <dataValidation type="list" allowBlank="1" showInputMessage="1" showErrorMessage="1" sqref="C9:C10" xr:uid="{00000000-0002-0000-0100-000001000000}">
      <formula1>$P$3:$P$6</formula1>
    </dataValidation>
    <dataValidation type="list" allowBlank="1" showInputMessage="1" showErrorMessage="1" sqref="C8" xr:uid="{00000000-0002-0000-0100-000002000000}">
      <formula1>$N$3:$N$6</formula1>
    </dataValidation>
  </dataValidations>
  <pageMargins left="0.45" right="0.45" top="1" bottom="0.75" header="0.3" footer="0.3"/>
  <pageSetup scale="59" orientation="portrait" r:id="rId1"/>
  <headerFooter>
    <oddFooter>&amp;L&amp;F&amp;C&amp;A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0"/>
  <sheetViews>
    <sheetView workbookViewId="0">
      <selection activeCell="C48" sqref="C48"/>
    </sheetView>
  </sheetViews>
  <sheetFormatPr defaultColWidth="9.84375" defaultRowHeight="15.45" x14ac:dyDescent="0.4"/>
  <cols>
    <col min="1" max="1" width="29.23046875" style="207" customWidth="1"/>
    <col min="2" max="3" width="15.921875" style="204" customWidth="1"/>
    <col min="4" max="4" width="2.61328125" style="204" customWidth="1"/>
    <col min="5" max="5" width="15.921875" style="204" customWidth="1"/>
    <col min="6" max="6" width="3.53515625" style="205" customWidth="1"/>
    <col min="7" max="10" width="15.921875" style="204" customWidth="1"/>
    <col min="11" max="16384" width="9.84375" style="204"/>
  </cols>
  <sheetData>
    <row r="1" spans="1:10" ht="15" x14ac:dyDescent="0.35">
      <c r="A1" s="203" t="str">
        <f>'Exh A -Rate Info'!C5</f>
        <v>ABC International</v>
      </c>
    </row>
    <row r="2" spans="1:10" ht="15" x14ac:dyDescent="0.35">
      <c r="A2" s="203" t="str">
        <f>'Exh A -Rate Info'!C7</f>
        <v>XXXX</v>
      </c>
    </row>
    <row r="3" spans="1:10" x14ac:dyDescent="0.4">
      <c r="A3" s="206" t="s">
        <v>154</v>
      </c>
      <c r="C3" s="207"/>
      <c r="D3" s="207"/>
      <c r="E3" s="207"/>
      <c r="F3" s="208"/>
      <c r="G3" s="207"/>
      <c r="H3" s="207"/>
      <c r="I3" s="207"/>
      <c r="J3" s="207"/>
    </row>
    <row r="4" spans="1:10" ht="15.55" customHeight="1" x14ac:dyDescent="0.35">
      <c r="A4" s="203"/>
    </row>
    <row r="5" spans="1:10" ht="15.55" customHeight="1" x14ac:dyDescent="0.35">
      <c r="A5" s="265" t="s">
        <v>269</v>
      </c>
      <c r="B5" s="265"/>
      <c r="C5" s="265"/>
      <c r="D5" s="265"/>
      <c r="E5" s="265"/>
      <c r="F5" s="265"/>
      <c r="G5" s="265"/>
      <c r="H5" s="265"/>
      <c r="I5" s="265"/>
      <c r="J5" s="265"/>
    </row>
    <row r="6" spans="1:10" ht="15.55" customHeight="1" x14ac:dyDescent="0.35">
      <c r="A6" s="265" t="s">
        <v>270</v>
      </c>
      <c r="B6" s="265"/>
      <c r="C6" s="265"/>
      <c r="D6" s="265"/>
      <c r="E6" s="265"/>
      <c r="F6" s="265"/>
      <c r="G6" s="265"/>
      <c r="H6" s="265"/>
      <c r="I6" s="265"/>
      <c r="J6" s="265"/>
    </row>
    <row r="7" spans="1:10" x14ac:dyDescent="0.4">
      <c r="A7" s="209"/>
      <c r="B7" s="209"/>
      <c r="C7" s="207"/>
      <c r="D7" s="207"/>
      <c r="E7" s="207"/>
      <c r="F7" s="208"/>
      <c r="G7" s="207"/>
      <c r="H7" s="207"/>
      <c r="I7" s="207"/>
      <c r="J7" s="207"/>
    </row>
    <row r="8" spans="1:10" x14ac:dyDescent="0.4">
      <c r="B8" s="210" t="s">
        <v>2</v>
      </c>
      <c r="C8" s="211"/>
      <c r="D8" s="211"/>
      <c r="E8" s="212"/>
      <c r="F8" s="213"/>
      <c r="G8" s="214"/>
      <c r="H8" s="214"/>
      <c r="I8" s="214"/>
      <c r="J8" s="214"/>
    </row>
    <row r="9" spans="1:10" x14ac:dyDescent="0.4">
      <c r="B9" s="210" t="s">
        <v>207</v>
      </c>
      <c r="C9" s="210" t="s">
        <v>208</v>
      </c>
      <c r="D9" s="210"/>
      <c r="E9" s="210" t="s">
        <v>209</v>
      </c>
      <c r="F9" s="215"/>
      <c r="G9" s="210" t="s">
        <v>33</v>
      </c>
      <c r="H9" s="210"/>
      <c r="I9" s="210" t="s">
        <v>210</v>
      </c>
      <c r="J9" s="210" t="s">
        <v>2</v>
      </c>
    </row>
    <row r="10" spans="1:10" thickBot="1" x14ac:dyDescent="0.4">
      <c r="A10" s="216" t="s">
        <v>211</v>
      </c>
      <c r="B10" s="217" t="s">
        <v>212</v>
      </c>
      <c r="C10" s="217" t="s">
        <v>213</v>
      </c>
      <c r="D10" s="217"/>
      <c r="E10" s="217" t="s">
        <v>214</v>
      </c>
      <c r="F10" s="215"/>
      <c r="G10" s="217" t="s">
        <v>215</v>
      </c>
      <c r="H10" s="217" t="s">
        <v>216</v>
      </c>
      <c r="I10" s="217" t="s">
        <v>217</v>
      </c>
      <c r="J10" s="217" t="s">
        <v>217</v>
      </c>
    </row>
    <row r="11" spans="1:10" x14ac:dyDescent="0.4">
      <c r="A11" s="218" t="s">
        <v>218</v>
      </c>
      <c r="B11" s="219">
        <v>2500000</v>
      </c>
      <c r="E11" s="204">
        <f>SUM(B11:C11)</f>
        <v>2500000</v>
      </c>
      <c r="G11" s="219">
        <v>1675000</v>
      </c>
      <c r="H11" s="219">
        <v>355000</v>
      </c>
      <c r="I11" s="204">
        <v>470000</v>
      </c>
      <c r="J11" s="204">
        <f>SUM(G11:I11)</f>
        <v>2500000</v>
      </c>
    </row>
    <row r="12" spans="1:10" x14ac:dyDescent="0.4">
      <c r="A12" s="218" t="s">
        <v>219</v>
      </c>
      <c r="B12" s="219">
        <v>1375000</v>
      </c>
      <c r="C12" s="204">
        <v>-65000</v>
      </c>
      <c r="D12" s="204" t="s">
        <v>3</v>
      </c>
      <c r="E12" s="204">
        <f t="shared" ref="E12:E16" si="0">SUM(B12:C12)</f>
        <v>1310000</v>
      </c>
      <c r="G12" s="219">
        <v>775000</v>
      </c>
      <c r="H12" s="219">
        <v>165000</v>
      </c>
      <c r="I12" s="204">
        <v>370000</v>
      </c>
      <c r="J12" s="204">
        <f>SUM(G12:I12)</f>
        <v>1310000</v>
      </c>
    </row>
    <row r="13" spans="1:10" x14ac:dyDescent="0.4">
      <c r="A13" s="218" t="s">
        <v>220</v>
      </c>
      <c r="B13" s="219">
        <v>975000</v>
      </c>
      <c r="E13" s="204">
        <f t="shared" si="0"/>
        <v>975000</v>
      </c>
      <c r="G13" s="219">
        <v>500000</v>
      </c>
      <c r="H13" s="219">
        <v>110000</v>
      </c>
      <c r="I13" s="219">
        <v>365000</v>
      </c>
      <c r="J13" s="204">
        <f t="shared" ref="J13:J16" si="1">SUM(G13:I13)</f>
        <v>975000</v>
      </c>
    </row>
    <row r="14" spans="1:10" x14ac:dyDescent="0.4">
      <c r="A14" s="218" t="s">
        <v>221</v>
      </c>
      <c r="B14" s="219">
        <v>1200000</v>
      </c>
      <c r="E14" s="204">
        <f t="shared" si="0"/>
        <v>1200000</v>
      </c>
      <c r="G14" s="219">
        <v>695000</v>
      </c>
      <c r="H14" s="219">
        <v>143000</v>
      </c>
      <c r="I14" s="219">
        <v>362000</v>
      </c>
      <c r="J14" s="204">
        <f t="shared" si="1"/>
        <v>1200000</v>
      </c>
    </row>
    <row r="15" spans="1:10" x14ac:dyDescent="0.4">
      <c r="A15" s="218" t="s">
        <v>76</v>
      </c>
      <c r="B15" s="219">
        <v>825000</v>
      </c>
      <c r="E15" s="204">
        <f t="shared" si="0"/>
        <v>825000</v>
      </c>
      <c r="G15" s="219">
        <v>438500</v>
      </c>
      <c r="H15" s="219">
        <v>95000</v>
      </c>
      <c r="I15" s="219">
        <v>291500</v>
      </c>
      <c r="J15" s="204">
        <f t="shared" si="1"/>
        <v>825000</v>
      </c>
    </row>
    <row r="16" spans="1:10" x14ac:dyDescent="0.4">
      <c r="A16" s="218" t="s">
        <v>222</v>
      </c>
      <c r="B16" s="219">
        <v>3745000</v>
      </c>
      <c r="C16" s="204">
        <v>-985000</v>
      </c>
      <c r="D16" s="204" t="s">
        <v>4</v>
      </c>
      <c r="E16" s="204">
        <f t="shared" si="0"/>
        <v>2760000</v>
      </c>
      <c r="G16" s="219">
        <v>735000</v>
      </c>
      <c r="H16" s="219">
        <v>152750</v>
      </c>
      <c r="I16" s="219">
        <v>1872250</v>
      </c>
      <c r="J16" s="204">
        <f t="shared" si="1"/>
        <v>2760000</v>
      </c>
    </row>
    <row r="17" spans="1:11" s="211" customFormat="1" ht="15" x14ac:dyDescent="0.35">
      <c r="A17" s="220" t="s">
        <v>223</v>
      </c>
      <c r="B17" s="221">
        <f>SUM(B11:B16)</f>
        <v>10620000</v>
      </c>
      <c r="C17" s="221">
        <f>SUM(C11:C16)</f>
        <v>-1050000</v>
      </c>
      <c r="D17" s="221"/>
      <c r="E17" s="221">
        <f>SUM(E11:E16)</f>
        <v>9570000</v>
      </c>
      <c r="F17" s="213"/>
      <c r="G17" s="221">
        <f>SUM(G11:G16)</f>
        <v>4818500</v>
      </c>
      <c r="H17" s="221">
        <f>SUM(H11:H16)</f>
        <v>1020750</v>
      </c>
      <c r="I17" s="222">
        <f>SUM(I11:I16)</f>
        <v>3730750</v>
      </c>
      <c r="J17" s="223">
        <f>SUM(J11:J16)</f>
        <v>9570000</v>
      </c>
    </row>
    <row r="18" spans="1:11" x14ac:dyDescent="0.4">
      <c r="A18" s="218"/>
      <c r="B18" s="205"/>
      <c r="C18" s="205"/>
      <c r="D18" s="205"/>
      <c r="E18" s="205"/>
      <c r="G18" s="224"/>
      <c r="H18" s="224"/>
      <c r="I18" s="225" t="s">
        <v>334</v>
      </c>
      <c r="J18" s="225" t="s">
        <v>103</v>
      </c>
    </row>
    <row r="19" spans="1:11" ht="15" x14ac:dyDescent="0.35">
      <c r="A19" s="216" t="s">
        <v>224</v>
      </c>
    </row>
    <row r="20" spans="1:11" x14ac:dyDescent="0.4">
      <c r="A20" s="207" t="s">
        <v>225</v>
      </c>
      <c r="B20" s="226">
        <v>20000000</v>
      </c>
      <c r="C20" s="227">
        <v>-3500000</v>
      </c>
      <c r="D20" s="227" t="s">
        <v>5</v>
      </c>
      <c r="E20" s="204">
        <f>SUM(B20:C20)</f>
        <v>16500000</v>
      </c>
      <c r="G20" s="226">
        <v>8765000</v>
      </c>
      <c r="H20" s="226">
        <v>2375000</v>
      </c>
      <c r="I20" s="226">
        <v>5360000</v>
      </c>
      <c r="J20" s="227">
        <f>SUM(G20:I20)</f>
        <v>16500000</v>
      </c>
      <c r="K20" s="228"/>
    </row>
    <row r="21" spans="1:11" x14ac:dyDescent="0.4">
      <c r="A21" s="207" t="s">
        <v>226</v>
      </c>
      <c r="B21" s="219">
        <v>17500000</v>
      </c>
      <c r="C21" s="204">
        <v>-450000</v>
      </c>
      <c r="D21" s="204" t="s">
        <v>5</v>
      </c>
      <c r="E21" s="204">
        <f t="shared" ref="E21:E26" si="2">SUM(B21:C21)</f>
        <v>17050000</v>
      </c>
      <c r="G21" s="219">
        <v>9750000</v>
      </c>
      <c r="H21" s="219">
        <v>2985000</v>
      </c>
      <c r="I21" s="219">
        <v>4315000</v>
      </c>
      <c r="J21" s="204">
        <f>SUM(G21:I21)</f>
        <v>17050000</v>
      </c>
    </row>
    <row r="22" spans="1:11" x14ac:dyDescent="0.4">
      <c r="A22" s="207" t="s">
        <v>49</v>
      </c>
      <c r="B22" s="219">
        <v>3500000</v>
      </c>
      <c r="C22" s="204">
        <v>-1000000</v>
      </c>
      <c r="D22" s="204" t="s">
        <v>6</v>
      </c>
      <c r="E22" s="204">
        <f t="shared" si="2"/>
        <v>2500000</v>
      </c>
      <c r="G22" s="219">
        <v>785000</v>
      </c>
      <c r="H22" s="219">
        <v>295000</v>
      </c>
      <c r="I22" s="219">
        <v>1420000</v>
      </c>
      <c r="J22" s="204">
        <f t="shared" ref="J22:J26" si="3">SUM(G22:I22)</f>
        <v>2500000</v>
      </c>
    </row>
    <row r="23" spans="1:11" x14ac:dyDescent="0.4">
      <c r="A23" s="207" t="s">
        <v>227</v>
      </c>
      <c r="B23" s="219">
        <v>1485000</v>
      </c>
      <c r="E23" s="204">
        <f t="shared" si="2"/>
        <v>1485000</v>
      </c>
      <c r="G23" s="219">
        <v>895000</v>
      </c>
      <c r="H23" s="219">
        <v>425000</v>
      </c>
      <c r="I23" s="219">
        <v>165000</v>
      </c>
      <c r="J23" s="204">
        <f t="shared" si="3"/>
        <v>1485000</v>
      </c>
    </row>
    <row r="24" spans="1:11" x14ac:dyDescent="0.4">
      <c r="A24" s="207" t="s">
        <v>228</v>
      </c>
      <c r="B24" s="219">
        <v>1925000</v>
      </c>
      <c r="E24" s="204">
        <f t="shared" si="2"/>
        <v>1925000</v>
      </c>
      <c r="G24" s="219">
        <v>950000</v>
      </c>
      <c r="H24" s="219">
        <v>445000</v>
      </c>
      <c r="I24" s="219">
        <v>530000</v>
      </c>
      <c r="J24" s="204">
        <f t="shared" si="3"/>
        <v>1925000</v>
      </c>
    </row>
    <row r="25" spans="1:11" x14ac:dyDescent="0.4">
      <c r="A25" s="207" t="s">
        <v>48</v>
      </c>
      <c r="B25" s="219">
        <v>1295000</v>
      </c>
      <c r="E25" s="204">
        <f t="shared" si="2"/>
        <v>1295000</v>
      </c>
      <c r="G25" s="219">
        <v>675000</v>
      </c>
      <c r="H25" s="219">
        <v>235000</v>
      </c>
      <c r="I25" s="219">
        <v>385000</v>
      </c>
      <c r="J25" s="204">
        <f>SUM(G25:I25)</f>
        <v>1295000</v>
      </c>
    </row>
    <row r="26" spans="1:11" x14ac:dyDescent="0.4">
      <c r="A26" s="207" t="s">
        <v>229</v>
      </c>
      <c r="B26" s="219"/>
      <c r="C26" s="204">
        <v>1375000</v>
      </c>
      <c r="D26" s="204" t="s">
        <v>83</v>
      </c>
      <c r="E26" s="204">
        <f t="shared" si="2"/>
        <v>1375000</v>
      </c>
      <c r="G26" s="219">
        <v>1375000</v>
      </c>
      <c r="H26" s="219"/>
      <c r="I26" s="219"/>
      <c r="J26" s="204">
        <f t="shared" si="3"/>
        <v>1375000</v>
      </c>
    </row>
    <row r="27" spans="1:11" s="211" customFormat="1" thickBot="1" x14ac:dyDescent="0.4">
      <c r="A27" s="203" t="s">
        <v>230</v>
      </c>
      <c r="B27" s="221">
        <f>SUM(B20:B26)</f>
        <v>45705000</v>
      </c>
      <c r="C27" s="221">
        <f t="shared" ref="C27:E27" si="4">SUM(C20:C26)</f>
        <v>-3575000</v>
      </c>
      <c r="D27" s="221"/>
      <c r="E27" s="221">
        <f t="shared" si="4"/>
        <v>42130000</v>
      </c>
      <c r="F27" s="213"/>
      <c r="G27" s="221">
        <f>SUM(G20:G26)</f>
        <v>23195000</v>
      </c>
      <c r="H27" s="221">
        <f t="shared" ref="H27:I27" si="5">SUM(H20:H26)</f>
        <v>6760000</v>
      </c>
      <c r="I27" s="221">
        <f t="shared" si="5"/>
        <v>12175000</v>
      </c>
      <c r="J27" s="229">
        <f>SUM(J20:J26)</f>
        <v>42130000</v>
      </c>
      <c r="K27" s="291" t="s">
        <v>183</v>
      </c>
    </row>
    <row r="28" spans="1:11" ht="15.9" thickTop="1" x14ac:dyDescent="0.4"/>
    <row r="29" spans="1:11" ht="15.9" thickBot="1" x14ac:dyDescent="0.45">
      <c r="A29" s="207" t="s">
        <v>231</v>
      </c>
      <c r="B29" s="230">
        <f>B27+B17</f>
        <v>56325000</v>
      </c>
      <c r="C29" s="230">
        <f>C27+C17</f>
        <v>-4625000</v>
      </c>
      <c r="D29" s="230"/>
      <c r="E29" s="230">
        <f>E27+E17</f>
        <v>51700000</v>
      </c>
      <c r="G29" s="231">
        <f>G27+G17</f>
        <v>28013500</v>
      </c>
      <c r="H29" s="230">
        <f>H27+H17</f>
        <v>7780750</v>
      </c>
      <c r="I29" s="230">
        <f>I27+I17</f>
        <v>15905750</v>
      </c>
      <c r="J29" s="229">
        <f>J27+J17</f>
        <v>51700000</v>
      </c>
    </row>
    <row r="30" spans="1:11" ht="15.9" thickTop="1" x14ac:dyDescent="0.4">
      <c r="B30" s="232" t="s">
        <v>97</v>
      </c>
      <c r="C30" s="212"/>
      <c r="D30" s="212"/>
      <c r="G30" s="292" t="s">
        <v>182</v>
      </c>
    </row>
    <row r="31" spans="1:11" ht="15.9" thickBot="1" x14ac:dyDescent="0.45">
      <c r="H31" s="233">
        <f>G29+H29</f>
        <v>35794250</v>
      </c>
      <c r="J31" s="234"/>
    </row>
    <row r="32" spans="1:11" ht="15.9" thickTop="1" x14ac:dyDescent="0.4">
      <c r="A32" s="242"/>
      <c r="B32" s="242"/>
      <c r="C32" s="242"/>
      <c r="H32" s="292" t="s">
        <v>184</v>
      </c>
      <c r="I32" s="212"/>
      <c r="J32" s="212"/>
    </row>
    <row r="33" spans="1:12" ht="18.899999999999999" x14ac:dyDescent="0.4">
      <c r="A33" s="339" t="s">
        <v>335</v>
      </c>
      <c r="B33" s="339"/>
      <c r="C33" s="242"/>
      <c r="E33" s="235"/>
      <c r="F33" s="236"/>
      <c r="G33" s="237"/>
      <c r="H33" s="235"/>
      <c r="I33" s="238"/>
      <c r="J33" s="239"/>
      <c r="K33" s="235"/>
      <c r="L33" s="235"/>
    </row>
    <row r="34" spans="1:12" x14ac:dyDescent="0.4">
      <c r="A34" s="248" t="s">
        <v>238</v>
      </c>
      <c r="B34" s="336">
        <v>0</v>
      </c>
      <c r="C34" s="5"/>
      <c r="E34" s="235"/>
      <c r="F34" s="92"/>
      <c r="G34" s="78"/>
      <c r="H34" s="235"/>
      <c r="I34" s="240" t="s">
        <v>234</v>
      </c>
      <c r="J34" s="78"/>
      <c r="K34" s="235"/>
      <c r="L34" s="235"/>
    </row>
    <row r="35" spans="1:12" x14ac:dyDescent="0.4">
      <c r="A35" s="249" t="s">
        <v>239</v>
      </c>
      <c r="B35" s="336">
        <v>0</v>
      </c>
      <c r="C35" s="5"/>
      <c r="E35" s="235"/>
      <c r="F35" s="92"/>
      <c r="G35" s="78"/>
      <c r="H35" s="235"/>
      <c r="I35" s="92"/>
      <c r="J35" s="78"/>
      <c r="K35" s="235"/>
      <c r="L35" s="235"/>
    </row>
    <row r="36" spans="1:12" x14ac:dyDescent="0.4">
      <c r="A36" s="249" t="s">
        <v>329</v>
      </c>
      <c r="B36" s="336">
        <v>0</v>
      </c>
      <c r="C36" s="5"/>
      <c r="F36" s="92"/>
      <c r="H36" s="235"/>
      <c r="I36" s="92"/>
      <c r="J36" s="94"/>
      <c r="K36" s="235"/>
      <c r="L36" s="235"/>
    </row>
    <row r="37" spans="1:12" x14ac:dyDescent="0.4">
      <c r="A37" s="248" t="s">
        <v>240</v>
      </c>
      <c r="B37" s="336">
        <v>0</v>
      </c>
      <c r="C37" s="5"/>
      <c r="E37" s="235"/>
      <c r="F37" s="92"/>
      <c r="G37" s="77"/>
      <c r="H37" s="235"/>
      <c r="I37" s="79"/>
      <c r="J37" s="241"/>
      <c r="K37" s="235"/>
      <c r="L37" s="235"/>
    </row>
    <row r="38" spans="1:12" x14ac:dyDescent="0.4">
      <c r="A38" s="248" t="s">
        <v>241</v>
      </c>
      <c r="B38" s="336">
        <v>0</v>
      </c>
      <c r="C38" s="5"/>
      <c r="E38" s="235"/>
      <c r="F38" s="92"/>
      <c r="G38" s="78"/>
      <c r="H38" s="235"/>
      <c r="I38" s="92"/>
      <c r="J38" s="78"/>
      <c r="K38" s="235"/>
      <c r="L38" s="235"/>
    </row>
    <row r="39" spans="1:12" ht="15.55" customHeight="1" x14ac:dyDescent="0.4">
      <c r="A39" s="248" t="s">
        <v>242</v>
      </c>
      <c r="B39" s="336">
        <v>0</v>
      </c>
      <c r="C39" s="5"/>
      <c r="E39" s="235"/>
      <c r="F39" s="92"/>
      <c r="G39" s="332" t="s">
        <v>323</v>
      </c>
      <c r="H39" s="235"/>
      <c r="I39" s="92"/>
      <c r="J39" s="78"/>
      <c r="K39" s="235"/>
      <c r="L39" s="235"/>
    </row>
    <row r="40" spans="1:12" ht="15.55" customHeight="1" x14ac:dyDescent="0.4">
      <c r="A40" s="249" t="s">
        <v>243</v>
      </c>
      <c r="B40" s="336">
        <v>0</v>
      </c>
      <c r="C40" s="5"/>
      <c r="E40" s="235"/>
      <c r="F40" s="92"/>
      <c r="G40" s="205" t="s">
        <v>232</v>
      </c>
      <c r="H40" s="235"/>
      <c r="I40" s="92"/>
      <c r="J40" s="78"/>
      <c r="K40" s="235"/>
      <c r="L40" s="254" t="s">
        <v>23</v>
      </c>
    </row>
    <row r="41" spans="1:12" x14ac:dyDescent="0.4">
      <c r="A41" s="250" t="s">
        <v>244</v>
      </c>
      <c r="B41" s="336">
        <v>0</v>
      </c>
      <c r="C41" s="5"/>
      <c r="D41" s="5"/>
      <c r="E41" s="5"/>
      <c r="F41" s="5"/>
      <c r="G41" s="205" t="s">
        <v>233</v>
      </c>
      <c r="H41" s="235"/>
      <c r="I41" s="92"/>
      <c r="J41" s="94"/>
      <c r="K41" s="235"/>
      <c r="L41" s="235"/>
    </row>
    <row r="42" spans="1:12" x14ac:dyDescent="0.4">
      <c r="A42" s="249" t="s">
        <v>245</v>
      </c>
      <c r="B42" s="336">
        <v>0</v>
      </c>
      <c r="C42" s="5"/>
      <c r="D42" s="5"/>
      <c r="E42" s="5"/>
      <c r="F42" s="5"/>
      <c r="G42" s="205" t="s">
        <v>336</v>
      </c>
      <c r="H42" s="235"/>
      <c r="I42" s="90"/>
      <c r="J42" s="90"/>
      <c r="K42" s="235"/>
      <c r="L42" s="235"/>
    </row>
    <row r="43" spans="1:12" x14ac:dyDescent="0.4">
      <c r="A43" s="249" t="s">
        <v>246</v>
      </c>
      <c r="B43" s="336">
        <v>0</v>
      </c>
      <c r="C43" s="5"/>
      <c r="D43" s="5"/>
      <c r="E43" s="5"/>
      <c r="F43" s="5"/>
      <c r="G43" s="205" t="s">
        <v>235</v>
      </c>
      <c r="H43" s="235"/>
      <c r="I43" s="92"/>
      <c r="J43" s="78"/>
      <c r="K43" s="235"/>
      <c r="L43" s="235"/>
    </row>
    <row r="44" spans="1:12" x14ac:dyDescent="0.4">
      <c r="A44" s="248" t="s">
        <v>328</v>
      </c>
      <c r="B44" s="336">
        <v>0</v>
      </c>
      <c r="C44" s="5"/>
      <c r="D44" s="6"/>
      <c r="E44" s="6"/>
      <c r="F44" s="6"/>
      <c r="G44" s="205" t="s">
        <v>236</v>
      </c>
      <c r="H44" s="235"/>
      <c r="I44" s="92"/>
      <c r="J44" s="78"/>
      <c r="K44" s="235"/>
      <c r="L44" s="235"/>
    </row>
    <row r="45" spans="1:12" x14ac:dyDescent="0.4">
      <c r="A45" s="249" t="s">
        <v>247</v>
      </c>
      <c r="B45" s="336">
        <v>0</v>
      </c>
      <c r="C45" s="5"/>
      <c r="D45" s="5"/>
      <c r="E45" s="5"/>
      <c r="F45" s="5"/>
      <c r="G45" s="94"/>
      <c r="H45" s="235"/>
      <c r="I45" s="92"/>
      <c r="J45" s="94"/>
      <c r="K45" s="235"/>
      <c r="L45" s="235"/>
    </row>
    <row r="46" spans="1:12" x14ac:dyDescent="0.4">
      <c r="A46" s="250" t="s">
        <v>248</v>
      </c>
      <c r="B46" s="336">
        <v>0</v>
      </c>
      <c r="C46" s="5"/>
      <c r="D46" s="5"/>
      <c r="E46" s="5"/>
      <c r="F46" s="5"/>
      <c r="G46" s="91"/>
      <c r="H46" s="235"/>
      <c r="I46" s="91"/>
      <c r="J46" s="91"/>
      <c r="K46" s="235"/>
      <c r="L46" s="235"/>
    </row>
    <row r="47" spans="1:12" x14ac:dyDescent="0.4">
      <c r="A47" s="250" t="s">
        <v>249</v>
      </c>
      <c r="B47" s="336">
        <v>0</v>
      </c>
      <c r="C47" s="5"/>
      <c r="D47" s="5"/>
      <c r="E47" s="5"/>
      <c r="F47" s="5"/>
      <c r="G47" s="93"/>
      <c r="H47" s="91"/>
      <c r="I47" s="235"/>
      <c r="J47" s="235"/>
      <c r="K47" s="235"/>
      <c r="L47" s="235"/>
    </row>
    <row r="48" spans="1:12" x14ac:dyDescent="0.4">
      <c r="A48" s="248" t="s">
        <v>250</v>
      </c>
      <c r="B48" s="336">
        <v>0</v>
      </c>
      <c r="C48" s="5"/>
      <c r="D48" s="5"/>
      <c r="E48" s="5"/>
      <c r="F48" s="5"/>
      <c r="G48" s="235"/>
      <c r="H48" s="235"/>
      <c r="I48" s="235"/>
      <c r="J48" s="235"/>
      <c r="K48" s="235"/>
      <c r="L48" s="235"/>
    </row>
    <row r="49" spans="1:6" x14ac:dyDescent="0.4">
      <c r="A49" s="248" t="s">
        <v>251</v>
      </c>
      <c r="B49" s="336">
        <v>0</v>
      </c>
      <c r="C49" s="5"/>
      <c r="D49" s="5"/>
      <c r="E49" s="5"/>
      <c r="F49" s="5"/>
    </row>
    <row r="50" spans="1:6" x14ac:dyDescent="0.4">
      <c r="A50" s="252" t="s">
        <v>252</v>
      </c>
      <c r="B50" s="337">
        <f>SUM(B34:B49)</f>
        <v>0</v>
      </c>
      <c r="C50" s="5"/>
      <c r="D50" s="5"/>
      <c r="E50" s="5"/>
      <c r="F50" s="5"/>
    </row>
    <row r="51" spans="1:6" x14ac:dyDescent="0.4">
      <c r="C51" s="5"/>
      <c r="D51" s="5"/>
      <c r="E51" s="5"/>
      <c r="F51" s="5"/>
    </row>
    <row r="52" spans="1:6" x14ac:dyDescent="0.4">
      <c r="C52" s="5"/>
      <c r="D52" s="5"/>
      <c r="E52" s="5"/>
      <c r="F52" s="5"/>
    </row>
    <row r="53" spans="1:6" x14ac:dyDescent="0.4">
      <c r="C53" s="5"/>
      <c r="D53" s="5"/>
      <c r="E53" s="5"/>
      <c r="F53" s="5"/>
    </row>
    <row r="54" spans="1:6" x14ac:dyDescent="0.4">
      <c r="C54" s="5"/>
      <c r="D54" s="5"/>
      <c r="E54" s="5"/>
      <c r="F54" s="5"/>
    </row>
    <row r="55" spans="1:6" x14ac:dyDescent="0.4">
      <c r="C55" s="5"/>
      <c r="D55" s="5"/>
      <c r="E55" s="5"/>
      <c r="F55" s="5"/>
    </row>
    <row r="56" spans="1:6" x14ac:dyDescent="0.4">
      <c r="C56" s="5"/>
      <c r="D56" s="5"/>
      <c r="E56" s="5"/>
      <c r="F56" s="5"/>
    </row>
    <row r="57" spans="1:6" x14ac:dyDescent="0.4">
      <c r="C57" s="5"/>
      <c r="D57" s="5"/>
      <c r="E57" s="5"/>
      <c r="F57" s="5"/>
    </row>
    <row r="58" spans="1:6" x14ac:dyDescent="0.4">
      <c r="C58" s="6"/>
      <c r="D58" s="5"/>
      <c r="E58" s="5"/>
      <c r="F58" s="5"/>
    </row>
    <row r="59" spans="1:6" x14ac:dyDescent="0.4">
      <c r="D59" s="5"/>
      <c r="E59" s="5"/>
      <c r="F59" s="5"/>
    </row>
    <row r="60" spans="1:6" x14ac:dyDescent="0.4">
      <c r="D60" s="5"/>
      <c r="E60" s="5"/>
      <c r="F60" s="5"/>
    </row>
    <row r="61" spans="1:6" x14ac:dyDescent="0.4">
      <c r="D61" s="5"/>
      <c r="E61" s="5"/>
      <c r="F61" s="5"/>
    </row>
    <row r="62" spans="1:6" x14ac:dyDescent="0.4">
      <c r="D62" s="5"/>
      <c r="E62" s="5"/>
      <c r="F62" s="5"/>
    </row>
    <row r="63" spans="1:6" x14ac:dyDescent="0.4">
      <c r="D63" s="5"/>
      <c r="E63" s="5"/>
      <c r="F63" s="5"/>
    </row>
    <row r="64" spans="1:6" x14ac:dyDescent="0.4">
      <c r="D64" s="5"/>
      <c r="E64" s="5"/>
      <c r="F64" s="5"/>
    </row>
    <row r="65" spans="4:6" x14ac:dyDescent="0.4">
      <c r="D65" s="5"/>
      <c r="E65" s="5"/>
      <c r="F65" s="5"/>
    </row>
    <row r="66" spans="4:6" x14ac:dyDescent="0.4">
      <c r="D66" s="5"/>
      <c r="E66" s="5"/>
      <c r="F66" s="5"/>
    </row>
    <row r="67" spans="4:6" x14ac:dyDescent="0.4">
      <c r="D67" s="5"/>
      <c r="E67" s="5"/>
      <c r="F67" s="5"/>
    </row>
    <row r="68" spans="4:6" x14ac:dyDescent="0.4">
      <c r="D68" s="5"/>
      <c r="E68" s="5"/>
      <c r="F68" s="5"/>
    </row>
    <row r="69" spans="4:6" x14ac:dyDescent="0.4">
      <c r="D69" s="5"/>
      <c r="E69" s="5"/>
      <c r="F69" s="5"/>
    </row>
    <row r="70" spans="4:6" x14ac:dyDescent="0.4">
      <c r="D70" s="6"/>
      <c r="E70" s="6"/>
      <c r="F70" s="6"/>
    </row>
  </sheetData>
  <mergeCells count="1">
    <mergeCell ref="A33:B33"/>
  </mergeCells>
  <pageMargins left="0.7" right="0.7" top="0.75" bottom="0.75" header="0.3" footer="0.3"/>
  <pageSetup scale="63" orientation="landscape" r:id="rId1"/>
  <headerFooter>
    <oddFooter>&amp;L&amp;F&amp;C&amp;A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8"/>
  <sheetViews>
    <sheetView zoomScale="91" zoomScaleNormal="91" workbookViewId="0">
      <selection activeCell="A49" sqref="A49"/>
    </sheetView>
  </sheetViews>
  <sheetFormatPr defaultColWidth="10" defaultRowHeight="15" customHeight="1" x14ac:dyDescent="0.4"/>
  <cols>
    <col min="1" max="1" width="46.69140625" style="23" customWidth="1"/>
    <col min="2" max="2" width="11.765625" style="284" bestFit="1" customWidth="1"/>
    <col min="3" max="5" width="14.69140625" style="23" customWidth="1"/>
    <col min="6" max="6" width="12.07421875" style="23" bestFit="1" customWidth="1"/>
    <col min="7" max="253" width="10" style="23"/>
    <col min="254" max="254" width="43.53515625" style="23" customWidth="1"/>
    <col min="255" max="255" width="16.4609375" style="23" customWidth="1"/>
    <col min="256" max="256" width="6.23046875" style="23" customWidth="1"/>
    <col min="257" max="257" width="13.23046875" style="23" customWidth="1"/>
    <col min="258" max="258" width="12.69140625" style="23" customWidth="1"/>
    <col min="259" max="259" width="20.84375" style="23" customWidth="1"/>
    <col min="260" max="260" width="12.84375" style="23" customWidth="1"/>
    <col min="261" max="261" width="7.23046875" style="23" customWidth="1"/>
    <col min="262" max="262" width="14" style="23" customWidth="1"/>
    <col min="263" max="509" width="10" style="23"/>
    <col min="510" max="510" width="43.53515625" style="23" customWidth="1"/>
    <col min="511" max="511" width="16.4609375" style="23" customWidth="1"/>
    <col min="512" max="512" width="6.23046875" style="23" customWidth="1"/>
    <col min="513" max="513" width="13.23046875" style="23" customWidth="1"/>
    <col min="514" max="514" width="12.69140625" style="23" customWidth="1"/>
    <col min="515" max="515" width="20.84375" style="23" customWidth="1"/>
    <col min="516" max="516" width="12.84375" style="23" customWidth="1"/>
    <col min="517" max="517" width="7.23046875" style="23" customWidth="1"/>
    <col min="518" max="518" width="14" style="23" customWidth="1"/>
    <col min="519" max="765" width="10" style="23"/>
    <col min="766" max="766" width="43.53515625" style="23" customWidth="1"/>
    <col min="767" max="767" width="16.4609375" style="23" customWidth="1"/>
    <col min="768" max="768" width="6.23046875" style="23" customWidth="1"/>
    <col min="769" max="769" width="13.23046875" style="23" customWidth="1"/>
    <col min="770" max="770" width="12.69140625" style="23" customWidth="1"/>
    <col min="771" max="771" width="20.84375" style="23" customWidth="1"/>
    <col min="772" max="772" width="12.84375" style="23" customWidth="1"/>
    <col min="773" max="773" width="7.23046875" style="23" customWidth="1"/>
    <col min="774" max="774" width="14" style="23" customWidth="1"/>
    <col min="775" max="1021" width="10" style="23"/>
    <col min="1022" max="1022" width="43.53515625" style="23" customWidth="1"/>
    <col min="1023" max="1023" width="16.4609375" style="23" customWidth="1"/>
    <col min="1024" max="1024" width="6.23046875" style="23" customWidth="1"/>
    <col min="1025" max="1025" width="13.23046875" style="23" customWidth="1"/>
    <col min="1026" max="1026" width="12.69140625" style="23" customWidth="1"/>
    <col min="1027" max="1027" width="20.84375" style="23" customWidth="1"/>
    <col min="1028" max="1028" width="12.84375" style="23" customWidth="1"/>
    <col min="1029" max="1029" width="7.23046875" style="23" customWidth="1"/>
    <col min="1030" max="1030" width="14" style="23" customWidth="1"/>
    <col min="1031" max="1277" width="10" style="23"/>
    <col min="1278" max="1278" width="43.53515625" style="23" customWidth="1"/>
    <col min="1279" max="1279" width="16.4609375" style="23" customWidth="1"/>
    <col min="1280" max="1280" width="6.23046875" style="23" customWidth="1"/>
    <col min="1281" max="1281" width="13.23046875" style="23" customWidth="1"/>
    <col min="1282" max="1282" width="12.69140625" style="23" customWidth="1"/>
    <col min="1283" max="1283" width="20.84375" style="23" customWidth="1"/>
    <col min="1284" max="1284" width="12.84375" style="23" customWidth="1"/>
    <col min="1285" max="1285" width="7.23046875" style="23" customWidth="1"/>
    <col min="1286" max="1286" width="14" style="23" customWidth="1"/>
    <col min="1287" max="1533" width="10" style="23"/>
    <col min="1534" max="1534" width="43.53515625" style="23" customWidth="1"/>
    <col min="1535" max="1535" width="16.4609375" style="23" customWidth="1"/>
    <col min="1536" max="1536" width="6.23046875" style="23" customWidth="1"/>
    <col min="1537" max="1537" width="13.23046875" style="23" customWidth="1"/>
    <col min="1538" max="1538" width="12.69140625" style="23" customWidth="1"/>
    <col min="1539" max="1539" width="20.84375" style="23" customWidth="1"/>
    <col min="1540" max="1540" width="12.84375" style="23" customWidth="1"/>
    <col min="1541" max="1541" width="7.23046875" style="23" customWidth="1"/>
    <col min="1542" max="1542" width="14" style="23" customWidth="1"/>
    <col min="1543" max="1789" width="10" style="23"/>
    <col min="1790" max="1790" width="43.53515625" style="23" customWidth="1"/>
    <col min="1791" max="1791" width="16.4609375" style="23" customWidth="1"/>
    <col min="1792" max="1792" width="6.23046875" style="23" customWidth="1"/>
    <col min="1793" max="1793" width="13.23046875" style="23" customWidth="1"/>
    <col min="1794" max="1794" width="12.69140625" style="23" customWidth="1"/>
    <col min="1795" max="1795" width="20.84375" style="23" customWidth="1"/>
    <col min="1796" max="1796" width="12.84375" style="23" customWidth="1"/>
    <col min="1797" max="1797" width="7.23046875" style="23" customWidth="1"/>
    <col min="1798" max="1798" width="14" style="23" customWidth="1"/>
    <col min="1799" max="2045" width="10" style="23"/>
    <col min="2046" max="2046" width="43.53515625" style="23" customWidth="1"/>
    <col min="2047" max="2047" width="16.4609375" style="23" customWidth="1"/>
    <col min="2048" max="2048" width="6.23046875" style="23" customWidth="1"/>
    <col min="2049" max="2049" width="13.23046875" style="23" customWidth="1"/>
    <col min="2050" max="2050" width="12.69140625" style="23" customWidth="1"/>
    <col min="2051" max="2051" width="20.84375" style="23" customWidth="1"/>
    <col min="2052" max="2052" width="12.84375" style="23" customWidth="1"/>
    <col min="2053" max="2053" width="7.23046875" style="23" customWidth="1"/>
    <col min="2054" max="2054" width="14" style="23" customWidth="1"/>
    <col min="2055" max="2301" width="10" style="23"/>
    <col min="2302" max="2302" width="43.53515625" style="23" customWidth="1"/>
    <col min="2303" max="2303" width="16.4609375" style="23" customWidth="1"/>
    <col min="2304" max="2304" width="6.23046875" style="23" customWidth="1"/>
    <col min="2305" max="2305" width="13.23046875" style="23" customWidth="1"/>
    <col min="2306" max="2306" width="12.69140625" style="23" customWidth="1"/>
    <col min="2307" max="2307" width="20.84375" style="23" customWidth="1"/>
    <col min="2308" max="2308" width="12.84375" style="23" customWidth="1"/>
    <col min="2309" max="2309" width="7.23046875" style="23" customWidth="1"/>
    <col min="2310" max="2310" width="14" style="23" customWidth="1"/>
    <col min="2311" max="2557" width="10" style="23"/>
    <col min="2558" max="2558" width="43.53515625" style="23" customWidth="1"/>
    <col min="2559" max="2559" width="16.4609375" style="23" customWidth="1"/>
    <col min="2560" max="2560" width="6.23046875" style="23" customWidth="1"/>
    <col min="2561" max="2561" width="13.23046875" style="23" customWidth="1"/>
    <col min="2562" max="2562" width="12.69140625" style="23" customWidth="1"/>
    <col min="2563" max="2563" width="20.84375" style="23" customWidth="1"/>
    <col min="2564" max="2564" width="12.84375" style="23" customWidth="1"/>
    <col min="2565" max="2565" width="7.23046875" style="23" customWidth="1"/>
    <col min="2566" max="2566" width="14" style="23" customWidth="1"/>
    <col min="2567" max="2813" width="10" style="23"/>
    <col min="2814" max="2814" width="43.53515625" style="23" customWidth="1"/>
    <col min="2815" max="2815" width="16.4609375" style="23" customWidth="1"/>
    <col min="2816" max="2816" width="6.23046875" style="23" customWidth="1"/>
    <col min="2817" max="2817" width="13.23046875" style="23" customWidth="1"/>
    <col min="2818" max="2818" width="12.69140625" style="23" customWidth="1"/>
    <col min="2819" max="2819" width="20.84375" style="23" customWidth="1"/>
    <col min="2820" max="2820" width="12.84375" style="23" customWidth="1"/>
    <col min="2821" max="2821" width="7.23046875" style="23" customWidth="1"/>
    <col min="2822" max="2822" width="14" style="23" customWidth="1"/>
    <col min="2823" max="3069" width="10" style="23"/>
    <col min="3070" max="3070" width="43.53515625" style="23" customWidth="1"/>
    <col min="3071" max="3071" width="16.4609375" style="23" customWidth="1"/>
    <col min="3072" max="3072" width="6.23046875" style="23" customWidth="1"/>
    <col min="3073" max="3073" width="13.23046875" style="23" customWidth="1"/>
    <col min="3074" max="3074" width="12.69140625" style="23" customWidth="1"/>
    <col min="3075" max="3075" width="20.84375" style="23" customWidth="1"/>
    <col min="3076" max="3076" width="12.84375" style="23" customWidth="1"/>
    <col min="3077" max="3077" width="7.23046875" style="23" customWidth="1"/>
    <col min="3078" max="3078" width="14" style="23" customWidth="1"/>
    <col min="3079" max="3325" width="10" style="23"/>
    <col min="3326" max="3326" width="43.53515625" style="23" customWidth="1"/>
    <col min="3327" max="3327" width="16.4609375" style="23" customWidth="1"/>
    <col min="3328" max="3328" width="6.23046875" style="23" customWidth="1"/>
    <col min="3329" max="3329" width="13.23046875" style="23" customWidth="1"/>
    <col min="3330" max="3330" width="12.69140625" style="23" customWidth="1"/>
    <col min="3331" max="3331" width="20.84375" style="23" customWidth="1"/>
    <col min="3332" max="3332" width="12.84375" style="23" customWidth="1"/>
    <col min="3333" max="3333" width="7.23046875" style="23" customWidth="1"/>
    <col min="3334" max="3334" width="14" style="23" customWidth="1"/>
    <col min="3335" max="3581" width="10" style="23"/>
    <col min="3582" max="3582" width="43.53515625" style="23" customWidth="1"/>
    <col min="3583" max="3583" width="16.4609375" style="23" customWidth="1"/>
    <col min="3584" max="3584" width="6.23046875" style="23" customWidth="1"/>
    <col min="3585" max="3585" width="13.23046875" style="23" customWidth="1"/>
    <col min="3586" max="3586" width="12.69140625" style="23" customWidth="1"/>
    <col min="3587" max="3587" width="20.84375" style="23" customWidth="1"/>
    <col min="3588" max="3588" width="12.84375" style="23" customWidth="1"/>
    <col min="3589" max="3589" width="7.23046875" style="23" customWidth="1"/>
    <col min="3590" max="3590" width="14" style="23" customWidth="1"/>
    <col min="3591" max="3837" width="10" style="23"/>
    <col min="3838" max="3838" width="43.53515625" style="23" customWidth="1"/>
    <col min="3839" max="3839" width="16.4609375" style="23" customWidth="1"/>
    <col min="3840" max="3840" width="6.23046875" style="23" customWidth="1"/>
    <col min="3841" max="3841" width="13.23046875" style="23" customWidth="1"/>
    <col min="3842" max="3842" width="12.69140625" style="23" customWidth="1"/>
    <col min="3843" max="3843" width="20.84375" style="23" customWidth="1"/>
    <col min="3844" max="3844" width="12.84375" style="23" customWidth="1"/>
    <col min="3845" max="3845" width="7.23046875" style="23" customWidth="1"/>
    <col min="3846" max="3846" width="14" style="23" customWidth="1"/>
    <col min="3847" max="4093" width="10" style="23"/>
    <col min="4094" max="4094" width="43.53515625" style="23" customWidth="1"/>
    <col min="4095" max="4095" width="16.4609375" style="23" customWidth="1"/>
    <col min="4096" max="4096" width="6.23046875" style="23" customWidth="1"/>
    <col min="4097" max="4097" width="13.23046875" style="23" customWidth="1"/>
    <col min="4098" max="4098" width="12.69140625" style="23" customWidth="1"/>
    <col min="4099" max="4099" width="20.84375" style="23" customWidth="1"/>
    <col min="4100" max="4100" width="12.84375" style="23" customWidth="1"/>
    <col min="4101" max="4101" width="7.23046875" style="23" customWidth="1"/>
    <col min="4102" max="4102" width="14" style="23" customWidth="1"/>
    <col min="4103" max="4349" width="10" style="23"/>
    <col min="4350" max="4350" width="43.53515625" style="23" customWidth="1"/>
    <col min="4351" max="4351" width="16.4609375" style="23" customWidth="1"/>
    <col min="4352" max="4352" width="6.23046875" style="23" customWidth="1"/>
    <col min="4353" max="4353" width="13.23046875" style="23" customWidth="1"/>
    <col min="4354" max="4354" width="12.69140625" style="23" customWidth="1"/>
    <col min="4355" max="4355" width="20.84375" style="23" customWidth="1"/>
    <col min="4356" max="4356" width="12.84375" style="23" customWidth="1"/>
    <col min="4357" max="4357" width="7.23046875" style="23" customWidth="1"/>
    <col min="4358" max="4358" width="14" style="23" customWidth="1"/>
    <col min="4359" max="4605" width="10" style="23"/>
    <col min="4606" max="4606" width="43.53515625" style="23" customWidth="1"/>
    <col min="4607" max="4607" width="16.4609375" style="23" customWidth="1"/>
    <col min="4608" max="4608" width="6.23046875" style="23" customWidth="1"/>
    <col min="4609" max="4609" width="13.23046875" style="23" customWidth="1"/>
    <col min="4610" max="4610" width="12.69140625" style="23" customWidth="1"/>
    <col min="4611" max="4611" width="20.84375" style="23" customWidth="1"/>
    <col min="4612" max="4612" width="12.84375" style="23" customWidth="1"/>
    <col min="4613" max="4613" width="7.23046875" style="23" customWidth="1"/>
    <col min="4614" max="4614" width="14" style="23" customWidth="1"/>
    <col min="4615" max="4861" width="10" style="23"/>
    <col min="4862" max="4862" width="43.53515625" style="23" customWidth="1"/>
    <col min="4863" max="4863" width="16.4609375" style="23" customWidth="1"/>
    <col min="4864" max="4864" width="6.23046875" style="23" customWidth="1"/>
    <col min="4865" max="4865" width="13.23046875" style="23" customWidth="1"/>
    <col min="4866" max="4866" width="12.69140625" style="23" customWidth="1"/>
    <col min="4867" max="4867" width="20.84375" style="23" customWidth="1"/>
    <col min="4868" max="4868" width="12.84375" style="23" customWidth="1"/>
    <col min="4869" max="4869" width="7.23046875" style="23" customWidth="1"/>
    <col min="4870" max="4870" width="14" style="23" customWidth="1"/>
    <col min="4871" max="5117" width="10" style="23"/>
    <col min="5118" max="5118" width="43.53515625" style="23" customWidth="1"/>
    <col min="5119" max="5119" width="16.4609375" style="23" customWidth="1"/>
    <col min="5120" max="5120" width="6.23046875" style="23" customWidth="1"/>
    <col min="5121" max="5121" width="13.23046875" style="23" customWidth="1"/>
    <col min="5122" max="5122" width="12.69140625" style="23" customWidth="1"/>
    <col min="5123" max="5123" width="20.84375" style="23" customWidth="1"/>
    <col min="5124" max="5124" width="12.84375" style="23" customWidth="1"/>
    <col min="5125" max="5125" width="7.23046875" style="23" customWidth="1"/>
    <col min="5126" max="5126" width="14" style="23" customWidth="1"/>
    <col min="5127" max="5373" width="10" style="23"/>
    <col min="5374" max="5374" width="43.53515625" style="23" customWidth="1"/>
    <col min="5375" max="5375" width="16.4609375" style="23" customWidth="1"/>
    <col min="5376" max="5376" width="6.23046875" style="23" customWidth="1"/>
    <col min="5377" max="5377" width="13.23046875" style="23" customWidth="1"/>
    <col min="5378" max="5378" width="12.69140625" style="23" customWidth="1"/>
    <col min="5379" max="5379" width="20.84375" style="23" customWidth="1"/>
    <col min="5380" max="5380" width="12.84375" style="23" customWidth="1"/>
    <col min="5381" max="5381" width="7.23046875" style="23" customWidth="1"/>
    <col min="5382" max="5382" width="14" style="23" customWidth="1"/>
    <col min="5383" max="5629" width="10" style="23"/>
    <col min="5630" max="5630" width="43.53515625" style="23" customWidth="1"/>
    <col min="5631" max="5631" width="16.4609375" style="23" customWidth="1"/>
    <col min="5632" max="5632" width="6.23046875" style="23" customWidth="1"/>
    <col min="5633" max="5633" width="13.23046875" style="23" customWidth="1"/>
    <col min="5634" max="5634" width="12.69140625" style="23" customWidth="1"/>
    <col min="5635" max="5635" width="20.84375" style="23" customWidth="1"/>
    <col min="5636" max="5636" width="12.84375" style="23" customWidth="1"/>
    <col min="5637" max="5637" width="7.23046875" style="23" customWidth="1"/>
    <col min="5638" max="5638" width="14" style="23" customWidth="1"/>
    <col min="5639" max="5885" width="10" style="23"/>
    <col min="5886" max="5886" width="43.53515625" style="23" customWidth="1"/>
    <col min="5887" max="5887" width="16.4609375" style="23" customWidth="1"/>
    <col min="5888" max="5888" width="6.23046875" style="23" customWidth="1"/>
    <col min="5889" max="5889" width="13.23046875" style="23" customWidth="1"/>
    <col min="5890" max="5890" width="12.69140625" style="23" customWidth="1"/>
    <col min="5891" max="5891" width="20.84375" style="23" customWidth="1"/>
    <col min="5892" max="5892" width="12.84375" style="23" customWidth="1"/>
    <col min="5893" max="5893" width="7.23046875" style="23" customWidth="1"/>
    <col min="5894" max="5894" width="14" style="23" customWidth="1"/>
    <col min="5895" max="6141" width="10" style="23"/>
    <col min="6142" max="6142" width="43.53515625" style="23" customWidth="1"/>
    <col min="6143" max="6143" width="16.4609375" style="23" customWidth="1"/>
    <col min="6144" max="6144" width="6.23046875" style="23" customWidth="1"/>
    <col min="6145" max="6145" width="13.23046875" style="23" customWidth="1"/>
    <col min="6146" max="6146" width="12.69140625" style="23" customWidth="1"/>
    <col min="6147" max="6147" width="20.84375" style="23" customWidth="1"/>
    <col min="6148" max="6148" width="12.84375" style="23" customWidth="1"/>
    <col min="6149" max="6149" width="7.23046875" style="23" customWidth="1"/>
    <col min="6150" max="6150" width="14" style="23" customWidth="1"/>
    <col min="6151" max="6397" width="10" style="23"/>
    <col min="6398" max="6398" width="43.53515625" style="23" customWidth="1"/>
    <col min="6399" max="6399" width="16.4609375" style="23" customWidth="1"/>
    <col min="6400" max="6400" width="6.23046875" style="23" customWidth="1"/>
    <col min="6401" max="6401" width="13.23046875" style="23" customWidth="1"/>
    <col min="6402" max="6402" width="12.69140625" style="23" customWidth="1"/>
    <col min="6403" max="6403" width="20.84375" style="23" customWidth="1"/>
    <col min="6404" max="6404" width="12.84375" style="23" customWidth="1"/>
    <col min="6405" max="6405" width="7.23046875" style="23" customWidth="1"/>
    <col min="6406" max="6406" width="14" style="23" customWidth="1"/>
    <col min="6407" max="6653" width="10" style="23"/>
    <col min="6654" max="6654" width="43.53515625" style="23" customWidth="1"/>
    <col min="6655" max="6655" width="16.4609375" style="23" customWidth="1"/>
    <col min="6656" max="6656" width="6.23046875" style="23" customWidth="1"/>
    <col min="6657" max="6657" width="13.23046875" style="23" customWidth="1"/>
    <col min="6658" max="6658" width="12.69140625" style="23" customWidth="1"/>
    <col min="6659" max="6659" width="20.84375" style="23" customWidth="1"/>
    <col min="6660" max="6660" width="12.84375" style="23" customWidth="1"/>
    <col min="6661" max="6661" width="7.23046875" style="23" customWidth="1"/>
    <col min="6662" max="6662" width="14" style="23" customWidth="1"/>
    <col min="6663" max="6909" width="10" style="23"/>
    <col min="6910" max="6910" width="43.53515625" style="23" customWidth="1"/>
    <col min="6911" max="6911" width="16.4609375" style="23" customWidth="1"/>
    <col min="6912" max="6912" width="6.23046875" style="23" customWidth="1"/>
    <col min="6913" max="6913" width="13.23046875" style="23" customWidth="1"/>
    <col min="6914" max="6914" width="12.69140625" style="23" customWidth="1"/>
    <col min="6915" max="6915" width="20.84375" style="23" customWidth="1"/>
    <col min="6916" max="6916" width="12.84375" style="23" customWidth="1"/>
    <col min="6917" max="6917" width="7.23046875" style="23" customWidth="1"/>
    <col min="6918" max="6918" width="14" style="23" customWidth="1"/>
    <col min="6919" max="7165" width="10" style="23"/>
    <col min="7166" max="7166" width="43.53515625" style="23" customWidth="1"/>
    <col min="7167" max="7167" width="16.4609375" style="23" customWidth="1"/>
    <col min="7168" max="7168" width="6.23046875" style="23" customWidth="1"/>
    <col min="7169" max="7169" width="13.23046875" style="23" customWidth="1"/>
    <col min="7170" max="7170" width="12.69140625" style="23" customWidth="1"/>
    <col min="7171" max="7171" width="20.84375" style="23" customWidth="1"/>
    <col min="7172" max="7172" width="12.84375" style="23" customWidth="1"/>
    <col min="7173" max="7173" width="7.23046875" style="23" customWidth="1"/>
    <col min="7174" max="7174" width="14" style="23" customWidth="1"/>
    <col min="7175" max="7421" width="10" style="23"/>
    <col min="7422" max="7422" width="43.53515625" style="23" customWidth="1"/>
    <col min="7423" max="7423" width="16.4609375" style="23" customWidth="1"/>
    <col min="7424" max="7424" width="6.23046875" style="23" customWidth="1"/>
    <col min="7425" max="7425" width="13.23046875" style="23" customWidth="1"/>
    <col min="7426" max="7426" width="12.69140625" style="23" customWidth="1"/>
    <col min="7427" max="7427" width="20.84375" style="23" customWidth="1"/>
    <col min="7428" max="7428" width="12.84375" style="23" customWidth="1"/>
    <col min="7429" max="7429" width="7.23046875" style="23" customWidth="1"/>
    <col min="7430" max="7430" width="14" style="23" customWidth="1"/>
    <col min="7431" max="7677" width="10" style="23"/>
    <col min="7678" max="7678" width="43.53515625" style="23" customWidth="1"/>
    <col min="7679" max="7679" width="16.4609375" style="23" customWidth="1"/>
    <col min="7680" max="7680" width="6.23046875" style="23" customWidth="1"/>
    <col min="7681" max="7681" width="13.23046875" style="23" customWidth="1"/>
    <col min="7682" max="7682" width="12.69140625" style="23" customWidth="1"/>
    <col min="7683" max="7683" width="20.84375" style="23" customWidth="1"/>
    <col min="7684" max="7684" width="12.84375" style="23" customWidth="1"/>
    <col min="7685" max="7685" width="7.23046875" style="23" customWidth="1"/>
    <col min="7686" max="7686" width="14" style="23" customWidth="1"/>
    <col min="7687" max="7933" width="10" style="23"/>
    <col min="7934" max="7934" width="43.53515625" style="23" customWidth="1"/>
    <col min="7935" max="7935" width="16.4609375" style="23" customWidth="1"/>
    <col min="7936" max="7936" width="6.23046875" style="23" customWidth="1"/>
    <col min="7937" max="7937" width="13.23046875" style="23" customWidth="1"/>
    <col min="7938" max="7938" width="12.69140625" style="23" customWidth="1"/>
    <col min="7939" max="7939" width="20.84375" style="23" customWidth="1"/>
    <col min="7940" max="7940" width="12.84375" style="23" customWidth="1"/>
    <col min="7941" max="7941" width="7.23046875" style="23" customWidth="1"/>
    <col min="7942" max="7942" width="14" style="23" customWidth="1"/>
    <col min="7943" max="8189" width="10" style="23"/>
    <col min="8190" max="8190" width="43.53515625" style="23" customWidth="1"/>
    <col min="8191" max="8191" width="16.4609375" style="23" customWidth="1"/>
    <col min="8192" max="8192" width="6.23046875" style="23" customWidth="1"/>
    <col min="8193" max="8193" width="13.23046875" style="23" customWidth="1"/>
    <col min="8194" max="8194" width="12.69140625" style="23" customWidth="1"/>
    <col min="8195" max="8195" width="20.84375" style="23" customWidth="1"/>
    <col min="8196" max="8196" width="12.84375" style="23" customWidth="1"/>
    <col min="8197" max="8197" width="7.23046875" style="23" customWidth="1"/>
    <col min="8198" max="8198" width="14" style="23" customWidth="1"/>
    <col min="8199" max="8445" width="10" style="23"/>
    <col min="8446" max="8446" width="43.53515625" style="23" customWidth="1"/>
    <col min="8447" max="8447" width="16.4609375" style="23" customWidth="1"/>
    <col min="8448" max="8448" width="6.23046875" style="23" customWidth="1"/>
    <col min="8449" max="8449" width="13.23046875" style="23" customWidth="1"/>
    <col min="8450" max="8450" width="12.69140625" style="23" customWidth="1"/>
    <col min="8451" max="8451" width="20.84375" style="23" customWidth="1"/>
    <col min="8452" max="8452" width="12.84375" style="23" customWidth="1"/>
    <col min="8453" max="8453" width="7.23046875" style="23" customWidth="1"/>
    <col min="8454" max="8454" width="14" style="23" customWidth="1"/>
    <col min="8455" max="8701" width="10" style="23"/>
    <col min="8702" max="8702" width="43.53515625" style="23" customWidth="1"/>
    <col min="8703" max="8703" width="16.4609375" style="23" customWidth="1"/>
    <col min="8704" max="8704" width="6.23046875" style="23" customWidth="1"/>
    <col min="8705" max="8705" width="13.23046875" style="23" customWidth="1"/>
    <col min="8706" max="8706" width="12.69140625" style="23" customWidth="1"/>
    <col min="8707" max="8707" width="20.84375" style="23" customWidth="1"/>
    <col min="8708" max="8708" width="12.84375" style="23" customWidth="1"/>
    <col min="8709" max="8709" width="7.23046875" style="23" customWidth="1"/>
    <col min="8710" max="8710" width="14" style="23" customWidth="1"/>
    <col min="8711" max="8957" width="10" style="23"/>
    <col min="8958" max="8958" width="43.53515625" style="23" customWidth="1"/>
    <col min="8959" max="8959" width="16.4609375" style="23" customWidth="1"/>
    <col min="8960" max="8960" width="6.23046875" style="23" customWidth="1"/>
    <col min="8961" max="8961" width="13.23046875" style="23" customWidth="1"/>
    <col min="8962" max="8962" width="12.69140625" style="23" customWidth="1"/>
    <col min="8963" max="8963" width="20.84375" style="23" customWidth="1"/>
    <col min="8964" max="8964" width="12.84375" style="23" customWidth="1"/>
    <col min="8965" max="8965" width="7.23046875" style="23" customWidth="1"/>
    <col min="8966" max="8966" width="14" style="23" customWidth="1"/>
    <col min="8967" max="9213" width="10" style="23"/>
    <col min="9214" max="9214" width="43.53515625" style="23" customWidth="1"/>
    <col min="9215" max="9215" width="16.4609375" style="23" customWidth="1"/>
    <col min="9216" max="9216" width="6.23046875" style="23" customWidth="1"/>
    <col min="9217" max="9217" width="13.23046875" style="23" customWidth="1"/>
    <col min="9218" max="9218" width="12.69140625" style="23" customWidth="1"/>
    <col min="9219" max="9219" width="20.84375" style="23" customWidth="1"/>
    <col min="9220" max="9220" width="12.84375" style="23" customWidth="1"/>
    <col min="9221" max="9221" width="7.23046875" style="23" customWidth="1"/>
    <col min="9222" max="9222" width="14" style="23" customWidth="1"/>
    <col min="9223" max="9469" width="10" style="23"/>
    <col min="9470" max="9470" width="43.53515625" style="23" customWidth="1"/>
    <col min="9471" max="9471" width="16.4609375" style="23" customWidth="1"/>
    <col min="9472" max="9472" width="6.23046875" style="23" customWidth="1"/>
    <col min="9473" max="9473" width="13.23046875" style="23" customWidth="1"/>
    <col min="9474" max="9474" width="12.69140625" style="23" customWidth="1"/>
    <col min="9475" max="9475" width="20.84375" style="23" customWidth="1"/>
    <col min="9476" max="9476" width="12.84375" style="23" customWidth="1"/>
    <col min="9477" max="9477" width="7.23046875" style="23" customWidth="1"/>
    <col min="9478" max="9478" width="14" style="23" customWidth="1"/>
    <col min="9479" max="9725" width="10" style="23"/>
    <col min="9726" max="9726" width="43.53515625" style="23" customWidth="1"/>
    <col min="9727" max="9727" width="16.4609375" style="23" customWidth="1"/>
    <col min="9728" max="9728" width="6.23046875" style="23" customWidth="1"/>
    <col min="9729" max="9729" width="13.23046875" style="23" customWidth="1"/>
    <col min="9730" max="9730" width="12.69140625" style="23" customWidth="1"/>
    <col min="9731" max="9731" width="20.84375" style="23" customWidth="1"/>
    <col min="9732" max="9732" width="12.84375" style="23" customWidth="1"/>
    <col min="9733" max="9733" width="7.23046875" style="23" customWidth="1"/>
    <col min="9734" max="9734" width="14" style="23" customWidth="1"/>
    <col min="9735" max="9981" width="10" style="23"/>
    <col min="9982" max="9982" width="43.53515625" style="23" customWidth="1"/>
    <col min="9983" max="9983" width="16.4609375" style="23" customWidth="1"/>
    <col min="9984" max="9984" width="6.23046875" style="23" customWidth="1"/>
    <col min="9985" max="9985" width="13.23046875" style="23" customWidth="1"/>
    <col min="9986" max="9986" width="12.69140625" style="23" customWidth="1"/>
    <col min="9987" max="9987" width="20.84375" style="23" customWidth="1"/>
    <col min="9988" max="9988" width="12.84375" style="23" customWidth="1"/>
    <col min="9989" max="9989" width="7.23046875" style="23" customWidth="1"/>
    <col min="9990" max="9990" width="14" style="23" customWidth="1"/>
    <col min="9991" max="10237" width="10" style="23"/>
    <col min="10238" max="10238" width="43.53515625" style="23" customWidth="1"/>
    <col min="10239" max="10239" width="16.4609375" style="23" customWidth="1"/>
    <col min="10240" max="10240" width="6.23046875" style="23" customWidth="1"/>
    <col min="10241" max="10241" width="13.23046875" style="23" customWidth="1"/>
    <col min="10242" max="10242" width="12.69140625" style="23" customWidth="1"/>
    <col min="10243" max="10243" width="20.84375" style="23" customWidth="1"/>
    <col min="10244" max="10244" width="12.84375" style="23" customWidth="1"/>
    <col min="10245" max="10245" width="7.23046875" style="23" customWidth="1"/>
    <col min="10246" max="10246" width="14" style="23" customWidth="1"/>
    <col min="10247" max="10493" width="10" style="23"/>
    <col min="10494" max="10494" width="43.53515625" style="23" customWidth="1"/>
    <col min="10495" max="10495" width="16.4609375" style="23" customWidth="1"/>
    <col min="10496" max="10496" width="6.23046875" style="23" customWidth="1"/>
    <col min="10497" max="10497" width="13.23046875" style="23" customWidth="1"/>
    <col min="10498" max="10498" width="12.69140625" style="23" customWidth="1"/>
    <col min="10499" max="10499" width="20.84375" style="23" customWidth="1"/>
    <col min="10500" max="10500" width="12.84375" style="23" customWidth="1"/>
    <col min="10501" max="10501" width="7.23046875" style="23" customWidth="1"/>
    <col min="10502" max="10502" width="14" style="23" customWidth="1"/>
    <col min="10503" max="10749" width="10" style="23"/>
    <col min="10750" max="10750" width="43.53515625" style="23" customWidth="1"/>
    <col min="10751" max="10751" width="16.4609375" style="23" customWidth="1"/>
    <col min="10752" max="10752" width="6.23046875" style="23" customWidth="1"/>
    <col min="10753" max="10753" width="13.23046875" style="23" customWidth="1"/>
    <col min="10754" max="10754" width="12.69140625" style="23" customWidth="1"/>
    <col min="10755" max="10755" width="20.84375" style="23" customWidth="1"/>
    <col min="10756" max="10756" width="12.84375" style="23" customWidth="1"/>
    <col min="10757" max="10757" width="7.23046875" style="23" customWidth="1"/>
    <col min="10758" max="10758" width="14" style="23" customWidth="1"/>
    <col min="10759" max="11005" width="10" style="23"/>
    <col min="11006" max="11006" width="43.53515625" style="23" customWidth="1"/>
    <col min="11007" max="11007" width="16.4609375" style="23" customWidth="1"/>
    <col min="11008" max="11008" width="6.23046875" style="23" customWidth="1"/>
    <col min="11009" max="11009" width="13.23046875" style="23" customWidth="1"/>
    <col min="11010" max="11010" width="12.69140625" style="23" customWidth="1"/>
    <col min="11011" max="11011" width="20.84375" style="23" customWidth="1"/>
    <col min="11012" max="11012" width="12.84375" style="23" customWidth="1"/>
    <col min="11013" max="11013" width="7.23046875" style="23" customWidth="1"/>
    <col min="11014" max="11014" width="14" style="23" customWidth="1"/>
    <col min="11015" max="11261" width="10" style="23"/>
    <col min="11262" max="11262" width="43.53515625" style="23" customWidth="1"/>
    <col min="11263" max="11263" width="16.4609375" style="23" customWidth="1"/>
    <col min="11264" max="11264" width="6.23046875" style="23" customWidth="1"/>
    <col min="11265" max="11265" width="13.23046875" style="23" customWidth="1"/>
    <col min="11266" max="11266" width="12.69140625" style="23" customWidth="1"/>
    <col min="11267" max="11267" width="20.84375" style="23" customWidth="1"/>
    <col min="11268" max="11268" width="12.84375" style="23" customWidth="1"/>
    <col min="11269" max="11269" width="7.23046875" style="23" customWidth="1"/>
    <col min="11270" max="11270" width="14" style="23" customWidth="1"/>
    <col min="11271" max="11517" width="10" style="23"/>
    <col min="11518" max="11518" width="43.53515625" style="23" customWidth="1"/>
    <col min="11519" max="11519" width="16.4609375" style="23" customWidth="1"/>
    <col min="11520" max="11520" width="6.23046875" style="23" customWidth="1"/>
    <col min="11521" max="11521" width="13.23046875" style="23" customWidth="1"/>
    <col min="11522" max="11522" width="12.69140625" style="23" customWidth="1"/>
    <col min="11523" max="11523" width="20.84375" style="23" customWidth="1"/>
    <col min="11524" max="11524" width="12.84375" style="23" customWidth="1"/>
    <col min="11525" max="11525" width="7.23046875" style="23" customWidth="1"/>
    <col min="11526" max="11526" width="14" style="23" customWidth="1"/>
    <col min="11527" max="11773" width="10" style="23"/>
    <col min="11774" max="11774" width="43.53515625" style="23" customWidth="1"/>
    <col min="11775" max="11775" width="16.4609375" style="23" customWidth="1"/>
    <col min="11776" max="11776" width="6.23046875" style="23" customWidth="1"/>
    <col min="11777" max="11777" width="13.23046875" style="23" customWidth="1"/>
    <col min="11778" max="11778" width="12.69140625" style="23" customWidth="1"/>
    <col min="11779" max="11779" width="20.84375" style="23" customWidth="1"/>
    <col min="11780" max="11780" width="12.84375" style="23" customWidth="1"/>
    <col min="11781" max="11781" width="7.23046875" style="23" customWidth="1"/>
    <col min="11782" max="11782" width="14" style="23" customWidth="1"/>
    <col min="11783" max="12029" width="10" style="23"/>
    <col min="12030" max="12030" width="43.53515625" style="23" customWidth="1"/>
    <col min="12031" max="12031" width="16.4609375" style="23" customWidth="1"/>
    <col min="12032" max="12032" width="6.23046875" style="23" customWidth="1"/>
    <col min="12033" max="12033" width="13.23046875" style="23" customWidth="1"/>
    <col min="12034" max="12034" width="12.69140625" style="23" customWidth="1"/>
    <col min="12035" max="12035" width="20.84375" style="23" customWidth="1"/>
    <col min="12036" max="12036" width="12.84375" style="23" customWidth="1"/>
    <col min="12037" max="12037" width="7.23046875" style="23" customWidth="1"/>
    <col min="12038" max="12038" width="14" style="23" customWidth="1"/>
    <col min="12039" max="12285" width="10" style="23"/>
    <col min="12286" max="12286" width="43.53515625" style="23" customWidth="1"/>
    <col min="12287" max="12287" width="16.4609375" style="23" customWidth="1"/>
    <col min="12288" max="12288" width="6.23046875" style="23" customWidth="1"/>
    <col min="12289" max="12289" width="13.23046875" style="23" customWidth="1"/>
    <col min="12290" max="12290" width="12.69140625" style="23" customWidth="1"/>
    <col min="12291" max="12291" width="20.84375" style="23" customWidth="1"/>
    <col min="12292" max="12292" width="12.84375" style="23" customWidth="1"/>
    <col min="12293" max="12293" width="7.23046875" style="23" customWidth="1"/>
    <col min="12294" max="12294" width="14" style="23" customWidth="1"/>
    <col min="12295" max="12541" width="10" style="23"/>
    <col min="12542" max="12542" width="43.53515625" style="23" customWidth="1"/>
    <col min="12543" max="12543" width="16.4609375" style="23" customWidth="1"/>
    <col min="12544" max="12544" width="6.23046875" style="23" customWidth="1"/>
    <col min="12545" max="12545" width="13.23046875" style="23" customWidth="1"/>
    <col min="12546" max="12546" width="12.69140625" style="23" customWidth="1"/>
    <col min="12547" max="12547" width="20.84375" style="23" customWidth="1"/>
    <col min="12548" max="12548" width="12.84375" style="23" customWidth="1"/>
    <col min="12549" max="12549" width="7.23046875" style="23" customWidth="1"/>
    <col min="12550" max="12550" width="14" style="23" customWidth="1"/>
    <col min="12551" max="12797" width="10" style="23"/>
    <col min="12798" max="12798" width="43.53515625" style="23" customWidth="1"/>
    <col min="12799" max="12799" width="16.4609375" style="23" customWidth="1"/>
    <col min="12800" max="12800" width="6.23046875" style="23" customWidth="1"/>
    <col min="12801" max="12801" width="13.23046875" style="23" customWidth="1"/>
    <col min="12802" max="12802" width="12.69140625" style="23" customWidth="1"/>
    <col min="12803" max="12803" width="20.84375" style="23" customWidth="1"/>
    <col min="12804" max="12804" width="12.84375" style="23" customWidth="1"/>
    <col min="12805" max="12805" width="7.23046875" style="23" customWidth="1"/>
    <col min="12806" max="12806" width="14" style="23" customWidth="1"/>
    <col min="12807" max="13053" width="10" style="23"/>
    <col min="13054" max="13054" width="43.53515625" style="23" customWidth="1"/>
    <col min="13055" max="13055" width="16.4609375" style="23" customWidth="1"/>
    <col min="13056" max="13056" width="6.23046875" style="23" customWidth="1"/>
    <col min="13057" max="13057" width="13.23046875" style="23" customWidth="1"/>
    <col min="13058" max="13058" width="12.69140625" style="23" customWidth="1"/>
    <col min="13059" max="13059" width="20.84375" style="23" customWidth="1"/>
    <col min="13060" max="13060" width="12.84375" style="23" customWidth="1"/>
    <col min="13061" max="13061" width="7.23046875" style="23" customWidth="1"/>
    <col min="13062" max="13062" width="14" style="23" customWidth="1"/>
    <col min="13063" max="13309" width="10" style="23"/>
    <col min="13310" max="13310" width="43.53515625" style="23" customWidth="1"/>
    <col min="13311" max="13311" width="16.4609375" style="23" customWidth="1"/>
    <col min="13312" max="13312" width="6.23046875" style="23" customWidth="1"/>
    <col min="13313" max="13313" width="13.23046875" style="23" customWidth="1"/>
    <col min="13314" max="13314" width="12.69140625" style="23" customWidth="1"/>
    <col min="13315" max="13315" width="20.84375" style="23" customWidth="1"/>
    <col min="13316" max="13316" width="12.84375" style="23" customWidth="1"/>
    <col min="13317" max="13317" width="7.23046875" style="23" customWidth="1"/>
    <col min="13318" max="13318" width="14" style="23" customWidth="1"/>
    <col min="13319" max="13565" width="10" style="23"/>
    <col min="13566" max="13566" width="43.53515625" style="23" customWidth="1"/>
    <col min="13567" max="13567" width="16.4609375" style="23" customWidth="1"/>
    <col min="13568" max="13568" width="6.23046875" style="23" customWidth="1"/>
    <col min="13569" max="13569" width="13.23046875" style="23" customWidth="1"/>
    <col min="13570" max="13570" width="12.69140625" style="23" customWidth="1"/>
    <col min="13571" max="13571" width="20.84375" style="23" customWidth="1"/>
    <col min="13572" max="13572" width="12.84375" style="23" customWidth="1"/>
    <col min="13573" max="13573" width="7.23046875" style="23" customWidth="1"/>
    <col min="13574" max="13574" width="14" style="23" customWidth="1"/>
    <col min="13575" max="13821" width="10" style="23"/>
    <col min="13822" max="13822" width="43.53515625" style="23" customWidth="1"/>
    <col min="13823" max="13823" width="16.4609375" style="23" customWidth="1"/>
    <col min="13824" max="13824" width="6.23046875" style="23" customWidth="1"/>
    <col min="13825" max="13825" width="13.23046875" style="23" customWidth="1"/>
    <col min="13826" max="13826" width="12.69140625" style="23" customWidth="1"/>
    <col min="13827" max="13827" width="20.84375" style="23" customWidth="1"/>
    <col min="13828" max="13828" width="12.84375" style="23" customWidth="1"/>
    <col min="13829" max="13829" width="7.23046875" style="23" customWidth="1"/>
    <col min="13830" max="13830" width="14" style="23" customWidth="1"/>
    <col min="13831" max="14077" width="10" style="23"/>
    <col min="14078" max="14078" width="43.53515625" style="23" customWidth="1"/>
    <col min="14079" max="14079" width="16.4609375" style="23" customWidth="1"/>
    <col min="14080" max="14080" width="6.23046875" style="23" customWidth="1"/>
    <col min="14081" max="14081" width="13.23046875" style="23" customWidth="1"/>
    <col min="14082" max="14082" width="12.69140625" style="23" customWidth="1"/>
    <col min="14083" max="14083" width="20.84375" style="23" customWidth="1"/>
    <col min="14084" max="14084" width="12.84375" style="23" customWidth="1"/>
    <col min="14085" max="14085" width="7.23046875" style="23" customWidth="1"/>
    <col min="14086" max="14086" width="14" style="23" customWidth="1"/>
    <col min="14087" max="14333" width="10" style="23"/>
    <col min="14334" max="14334" width="43.53515625" style="23" customWidth="1"/>
    <col min="14335" max="14335" width="16.4609375" style="23" customWidth="1"/>
    <col min="14336" max="14336" width="6.23046875" style="23" customWidth="1"/>
    <col min="14337" max="14337" width="13.23046875" style="23" customWidth="1"/>
    <col min="14338" max="14338" width="12.69140625" style="23" customWidth="1"/>
    <col min="14339" max="14339" width="20.84375" style="23" customWidth="1"/>
    <col min="14340" max="14340" width="12.84375" style="23" customWidth="1"/>
    <col min="14341" max="14341" width="7.23046875" style="23" customWidth="1"/>
    <col min="14342" max="14342" width="14" style="23" customWidth="1"/>
    <col min="14343" max="14589" width="10" style="23"/>
    <col min="14590" max="14590" width="43.53515625" style="23" customWidth="1"/>
    <col min="14591" max="14591" width="16.4609375" style="23" customWidth="1"/>
    <col min="14592" max="14592" width="6.23046875" style="23" customWidth="1"/>
    <col min="14593" max="14593" width="13.23046875" style="23" customWidth="1"/>
    <col min="14594" max="14594" width="12.69140625" style="23" customWidth="1"/>
    <col min="14595" max="14595" width="20.84375" style="23" customWidth="1"/>
    <col min="14596" max="14596" width="12.84375" style="23" customWidth="1"/>
    <col min="14597" max="14597" width="7.23046875" style="23" customWidth="1"/>
    <col min="14598" max="14598" width="14" style="23" customWidth="1"/>
    <col min="14599" max="14845" width="10" style="23"/>
    <col min="14846" max="14846" width="43.53515625" style="23" customWidth="1"/>
    <col min="14847" max="14847" width="16.4609375" style="23" customWidth="1"/>
    <col min="14848" max="14848" width="6.23046875" style="23" customWidth="1"/>
    <col min="14849" max="14849" width="13.23046875" style="23" customWidth="1"/>
    <col min="14850" max="14850" width="12.69140625" style="23" customWidth="1"/>
    <col min="14851" max="14851" width="20.84375" style="23" customWidth="1"/>
    <col min="14852" max="14852" width="12.84375" style="23" customWidth="1"/>
    <col min="14853" max="14853" width="7.23046875" style="23" customWidth="1"/>
    <col min="14854" max="14854" width="14" style="23" customWidth="1"/>
    <col min="14855" max="15101" width="10" style="23"/>
    <col min="15102" max="15102" width="43.53515625" style="23" customWidth="1"/>
    <col min="15103" max="15103" width="16.4609375" style="23" customWidth="1"/>
    <col min="15104" max="15104" width="6.23046875" style="23" customWidth="1"/>
    <col min="15105" max="15105" width="13.23046875" style="23" customWidth="1"/>
    <col min="15106" max="15106" width="12.69140625" style="23" customWidth="1"/>
    <col min="15107" max="15107" width="20.84375" style="23" customWidth="1"/>
    <col min="15108" max="15108" width="12.84375" style="23" customWidth="1"/>
    <col min="15109" max="15109" width="7.23046875" style="23" customWidth="1"/>
    <col min="15110" max="15110" width="14" style="23" customWidth="1"/>
    <col min="15111" max="15357" width="10" style="23"/>
    <col min="15358" max="15358" width="43.53515625" style="23" customWidth="1"/>
    <col min="15359" max="15359" width="16.4609375" style="23" customWidth="1"/>
    <col min="15360" max="15360" width="6.23046875" style="23" customWidth="1"/>
    <col min="15361" max="15361" width="13.23046875" style="23" customWidth="1"/>
    <col min="15362" max="15362" width="12.69140625" style="23" customWidth="1"/>
    <col min="15363" max="15363" width="20.84375" style="23" customWidth="1"/>
    <col min="15364" max="15364" width="12.84375" style="23" customWidth="1"/>
    <col min="15365" max="15365" width="7.23046875" style="23" customWidth="1"/>
    <col min="15366" max="15366" width="14" style="23" customWidth="1"/>
    <col min="15367" max="15613" width="10" style="23"/>
    <col min="15614" max="15614" width="43.53515625" style="23" customWidth="1"/>
    <col min="15615" max="15615" width="16.4609375" style="23" customWidth="1"/>
    <col min="15616" max="15616" width="6.23046875" style="23" customWidth="1"/>
    <col min="15617" max="15617" width="13.23046875" style="23" customWidth="1"/>
    <col min="15618" max="15618" width="12.69140625" style="23" customWidth="1"/>
    <col min="15619" max="15619" width="20.84375" style="23" customWidth="1"/>
    <col min="15620" max="15620" width="12.84375" style="23" customWidth="1"/>
    <col min="15621" max="15621" width="7.23046875" style="23" customWidth="1"/>
    <col min="15622" max="15622" width="14" style="23" customWidth="1"/>
    <col min="15623" max="15869" width="10" style="23"/>
    <col min="15870" max="15870" width="43.53515625" style="23" customWidth="1"/>
    <col min="15871" max="15871" width="16.4609375" style="23" customWidth="1"/>
    <col min="15872" max="15872" width="6.23046875" style="23" customWidth="1"/>
    <col min="15873" max="15873" width="13.23046875" style="23" customWidth="1"/>
    <col min="15874" max="15874" width="12.69140625" style="23" customWidth="1"/>
    <col min="15875" max="15875" width="20.84375" style="23" customWidth="1"/>
    <col min="15876" max="15876" width="12.84375" style="23" customWidth="1"/>
    <col min="15877" max="15877" width="7.23046875" style="23" customWidth="1"/>
    <col min="15878" max="15878" width="14" style="23" customWidth="1"/>
    <col min="15879" max="16125" width="10" style="23"/>
    <col min="16126" max="16126" width="43.53515625" style="23" customWidth="1"/>
    <col min="16127" max="16127" width="16.4609375" style="23" customWidth="1"/>
    <col min="16128" max="16128" width="6.23046875" style="23" customWidth="1"/>
    <col min="16129" max="16129" width="13.23046875" style="23" customWidth="1"/>
    <col min="16130" max="16130" width="12.69140625" style="23" customWidth="1"/>
    <col min="16131" max="16131" width="20.84375" style="23" customWidth="1"/>
    <col min="16132" max="16132" width="12.84375" style="23" customWidth="1"/>
    <col min="16133" max="16133" width="7.23046875" style="23" customWidth="1"/>
    <col min="16134" max="16134" width="14" style="23" customWidth="1"/>
    <col min="16135" max="16384" width="10" style="23"/>
  </cols>
  <sheetData>
    <row r="1" spans="1:6" ht="15" customHeight="1" x14ac:dyDescent="0.4">
      <c r="A1" s="203" t="str">
        <f>'Exh A -Rate Info'!C5</f>
        <v>ABC International</v>
      </c>
      <c r="B1" s="281"/>
    </row>
    <row r="2" spans="1:6" ht="15" customHeight="1" x14ac:dyDescent="0.4">
      <c r="A2" s="203" t="str">
        <f>'Exh A -Rate Info'!C7</f>
        <v>XXXX</v>
      </c>
      <c r="B2" s="281"/>
    </row>
    <row r="3" spans="1:6" ht="15" customHeight="1" x14ac:dyDescent="0.4">
      <c r="A3" s="63" t="s">
        <v>153</v>
      </c>
      <c r="B3" s="282"/>
      <c r="C3" s="24"/>
      <c r="D3" s="24"/>
      <c r="E3" s="24"/>
    </row>
    <row r="4" spans="1:6" ht="17.600000000000001" x14ac:dyDescent="0.4">
      <c r="A4" s="63"/>
      <c r="B4" s="282"/>
      <c r="C4" s="24"/>
      <c r="D4" s="24"/>
      <c r="E4" s="24"/>
      <c r="F4" s="149"/>
    </row>
    <row r="5" spans="1:6" ht="15" customHeight="1" x14ac:dyDescent="0.4">
      <c r="A5" s="24"/>
      <c r="B5" s="29"/>
      <c r="C5" s="29" t="s">
        <v>1</v>
      </c>
      <c r="D5" s="29" t="s">
        <v>8</v>
      </c>
      <c r="E5" s="29" t="s">
        <v>1</v>
      </c>
      <c r="F5" s="149"/>
    </row>
    <row r="6" spans="1:6" ht="15" customHeight="1" x14ac:dyDescent="0.4">
      <c r="A6" s="24"/>
      <c r="B6" s="29" t="s">
        <v>286</v>
      </c>
      <c r="C6" s="84" t="str">
        <f>A2</f>
        <v>XXXX</v>
      </c>
      <c r="D6" s="29" t="s">
        <v>50</v>
      </c>
      <c r="E6" s="84" t="str">
        <f>C6</f>
        <v>XXXX</v>
      </c>
      <c r="F6" s="149"/>
    </row>
    <row r="7" spans="1:6" ht="15" customHeight="1" thickBot="1" x14ac:dyDescent="0.45">
      <c r="A7" s="279" t="s">
        <v>288</v>
      </c>
      <c r="B7" s="30" t="s">
        <v>287</v>
      </c>
      <c r="C7" s="26" t="s">
        <v>53</v>
      </c>
      <c r="D7" s="30" t="s">
        <v>54</v>
      </c>
      <c r="E7" s="26" t="s">
        <v>283</v>
      </c>
      <c r="F7" s="27"/>
    </row>
    <row r="8" spans="1:6" ht="15" customHeight="1" x14ac:dyDescent="0.4">
      <c r="A8" s="27"/>
      <c r="B8" s="283"/>
      <c r="C8" s="28"/>
      <c r="D8" s="27"/>
      <c r="E8" s="28"/>
      <c r="F8" s="149"/>
    </row>
    <row r="9" spans="1:6" ht="15" customHeight="1" x14ac:dyDescent="0.4">
      <c r="A9" s="23" t="s">
        <v>218</v>
      </c>
      <c r="C9" s="19">
        <v>0</v>
      </c>
      <c r="D9" s="42">
        <v>0.4</v>
      </c>
      <c r="E9" s="19">
        <f>C9*D9</f>
        <v>0</v>
      </c>
      <c r="F9" s="149"/>
    </row>
    <row r="10" spans="1:6" ht="15" customHeight="1" x14ac:dyDescent="0.4">
      <c r="A10" s="23" t="s">
        <v>285</v>
      </c>
      <c r="C10" s="19">
        <v>1</v>
      </c>
      <c r="D10" s="42">
        <v>0.4</v>
      </c>
      <c r="E10" s="19">
        <f>C10*D10</f>
        <v>0.4</v>
      </c>
      <c r="F10" s="149"/>
    </row>
    <row r="11" spans="1:6" ht="15" customHeight="1" x14ac:dyDescent="0.4">
      <c r="A11" s="23" t="s">
        <v>85</v>
      </c>
      <c r="C11" s="19"/>
      <c r="D11" s="42">
        <v>0.4</v>
      </c>
      <c r="E11" s="19">
        <f t="shared" ref="E11:E14" si="0">C11*D11</f>
        <v>0</v>
      </c>
      <c r="F11" s="149"/>
    </row>
    <row r="12" spans="1:6" ht="15" customHeight="1" x14ac:dyDescent="0.4">
      <c r="A12" s="23" t="s">
        <v>87</v>
      </c>
      <c r="C12" s="19"/>
      <c r="D12" s="42">
        <v>1</v>
      </c>
      <c r="E12" s="19">
        <f t="shared" si="0"/>
        <v>0</v>
      </c>
      <c r="F12" s="149"/>
    </row>
    <row r="13" spans="1:6" ht="15" customHeight="1" x14ac:dyDescent="0.4">
      <c r="A13" s="25" t="s">
        <v>86</v>
      </c>
      <c r="B13" s="285"/>
      <c r="C13" s="19"/>
      <c r="D13" s="43">
        <v>1</v>
      </c>
      <c r="E13" s="19">
        <f t="shared" si="0"/>
        <v>0</v>
      </c>
      <c r="F13" s="149"/>
    </row>
    <row r="14" spans="1:6" ht="15" customHeight="1" x14ac:dyDescent="0.4">
      <c r="A14" s="23" t="s">
        <v>222</v>
      </c>
      <c r="C14" s="19"/>
      <c r="D14" s="42">
        <v>1</v>
      </c>
      <c r="E14" s="19">
        <f t="shared" si="0"/>
        <v>0</v>
      </c>
      <c r="F14" s="149"/>
    </row>
    <row r="15" spans="1:6" ht="15" customHeight="1" x14ac:dyDescent="0.4">
      <c r="C15" s="20"/>
      <c r="D15" s="23" t="s">
        <v>23</v>
      </c>
      <c r="E15" s="20"/>
      <c r="F15" s="149"/>
    </row>
    <row r="16" spans="1:6" ht="15" customHeight="1" x14ac:dyDescent="0.4">
      <c r="A16" s="23" t="s">
        <v>125</v>
      </c>
      <c r="C16" s="19">
        <f>SUM(C9:C14)</f>
        <v>1</v>
      </c>
      <c r="E16" s="83">
        <f>SUM(E9:E14)</f>
        <v>0.4</v>
      </c>
      <c r="F16" s="81" t="s">
        <v>284</v>
      </c>
    </row>
    <row r="17" spans="1:6" ht="15" customHeight="1" x14ac:dyDescent="0.4">
      <c r="E17" s="19"/>
      <c r="F17" s="149"/>
    </row>
    <row r="18" spans="1:6" ht="15" customHeight="1" x14ac:dyDescent="0.4">
      <c r="A18" s="80" t="s">
        <v>294</v>
      </c>
      <c r="B18" s="286"/>
      <c r="E18" s="19"/>
      <c r="F18" s="149"/>
    </row>
    <row r="19" spans="1:6" ht="15" customHeight="1" x14ac:dyDescent="0.4">
      <c r="A19" s="23" t="s">
        <v>119</v>
      </c>
      <c r="E19" s="81">
        <v>0</v>
      </c>
      <c r="F19" s="150"/>
    </row>
    <row r="20" spans="1:6" ht="15" customHeight="1" x14ac:dyDescent="0.4">
      <c r="A20" s="23" t="s">
        <v>118</v>
      </c>
      <c r="E20" s="81">
        <v>0</v>
      </c>
      <c r="F20" s="150"/>
    </row>
    <row r="21" spans="1:6" ht="15" customHeight="1" x14ac:dyDescent="0.4">
      <c r="A21" s="23" t="s">
        <v>51</v>
      </c>
      <c r="E21" s="81">
        <v>0</v>
      </c>
      <c r="F21" s="149"/>
    </row>
    <row r="22" spans="1:6" ht="15" customHeight="1" x14ac:dyDescent="0.4">
      <c r="A22" s="23" t="s">
        <v>120</v>
      </c>
      <c r="E22" s="81">
        <v>0</v>
      </c>
      <c r="F22" s="149"/>
    </row>
    <row r="23" spans="1:6" ht="15" customHeight="1" x14ac:dyDescent="0.4">
      <c r="A23" s="23" t="s">
        <v>121</v>
      </c>
      <c r="E23" s="81">
        <v>0</v>
      </c>
      <c r="F23" s="149"/>
    </row>
    <row r="24" spans="1:6" ht="15" customHeight="1" x14ac:dyDescent="0.4">
      <c r="A24" s="23" t="s">
        <v>122</v>
      </c>
      <c r="C24" s="280"/>
      <c r="E24" s="20">
        <v>0</v>
      </c>
      <c r="F24" s="149"/>
    </row>
    <row r="25" spans="1:6" ht="15" customHeight="1" x14ac:dyDescent="0.4">
      <c r="A25" s="23" t="s">
        <v>124</v>
      </c>
      <c r="C25" s="19">
        <f>SUM(C19:C24)</f>
        <v>0</v>
      </c>
      <c r="E25" s="83">
        <f>SUM(E19:E24)</f>
        <v>0</v>
      </c>
      <c r="F25" s="81" t="str">
        <f>F16</f>
        <v>To Exhibit B</v>
      </c>
    </row>
    <row r="26" spans="1:6" ht="15" customHeight="1" x14ac:dyDescent="0.4">
      <c r="C26" s="19"/>
      <c r="E26" s="19"/>
      <c r="F26" s="149"/>
    </row>
    <row r="27" spans="1:6" ht="15" customHeight="1" x14ac:dyDescent="0.4">
      <c r="C27" s="19"/>
      <c r="E27" s="19"/>
      <c r="F27" s="149"/>
    </row>
    <row r="28" spans="1:6" ht="15" customHeight="1" thickBot="1" x14ac:dyDescent="0.45">
      <c r="A28" s="23" t="s">
        <v>52</v>
      </c>
      <c r="C28" s="31">
        <f>C16+C25</f>
        <v>1</v>
      </c>
      <c r="E28" s="82">
        <f>E16+E25</f>
        <v>0.4</v>
      </c>
      <c r="F28" s="149"/>
    </row>
    <row r="29" spans="1:6" ht="15" customHeight="1" thickTop="1" x14ac:dyDescent="0.4"/>
    <row r="31" spans="1:6" ht="15" customHeight="1" x14ac:dyDescent="0.4">
      <c r="A31" s="253" t="s">
        <v>295</v>
      </c>
    </row>
    <row r="32" spans="1:6" ht="15" customHeight="1" x14ac:dyDescent="0.4">
      <c r="A32" s="80" t="s">
        <v>302</v>
      </c>
      <c r="C32" s="286" t="s">
        <v>296</v>
      </c>
      <c r="D32" s="286" t="s">
        <v>297</v>
      </c>
      <c r="E32" s="286" t="s">
        <v>298</v>
      </c>
    </row>
    <row r="33" spans="1:6" ht="15" customHeight="1" x14ac:dyDescent="0.4">
      <c r="A33" s="23" t="s">
        <v>301</v>
      </c>
      <c r="D33" s="290"/>
      <c r="E33" s="23">
        <f>C33*D33</f>
        <v>0</v>
      </c>
    </row>
    <row r="34" spans="1:6" ht="15" customHeight="1" x14ac:dyDescent="0.4">
      <c r="A34" s="23" t="s">
        <v>289</v>
      </c>
      <c r="D34" s="290"/>
      <c r="E34" s="23">
        <f t="shared" ref="E34:E39" si="1">C34*D34</f>
        <v>0</v>
      </c>
    </row>
    <row r="35" spans="1:6" ht="15" customHeight="1" x14ac:dyDescent="0.4">
      <c r="A35" s="23" t="s">
        <v>290</v>
      </c>
      <c r="D35" s="290"/>
      <c r="E35" s="23">
        <f t="shared" si="1"/>
        <v>0</v>
      </c>
    </row>
    <row r="36" spans="1:6" ht="15" customHeight="1" x14ac:dyDescent="0.4">
      <c r="A36" s="23" t="s">
        <v>291</v>
      </c>
      <c r="D36" s="290"/>
      <c r="E36" s="23">
        <f t="shared" si="1"/>
        <v>0</v>
      </c>
    </row>
    <row r="37" spans="1:6" ht="15" customHeight="1" x14ac:dyDescent="0.4">
      <c r="A37" s="23" t="s">
        <v>300</v>
      </c>
      <c r="D37" s="290"/>
      <c r="E37" s="23">
        <f t="shared" si="1"/>
        <v>0</v>
      </c>
    </row>
    <row r="38" spans="1:6" ht="15" customHeight="1" x14ac:dyDescent="0.4">
      <c r="A38" s="23" t="s">
        <v>300</v>
      </c>
      <c r="D38" s="290"/>
      <c r="E38" s="23">
        <f t="shared" si="1"/>
        <v>0</v>
      </c>
    </row>
    <row r="39" spans="1:6" ht="15" customHeight="1" x14ac:dyDescent="0.4">
      <c r="D39" s="290"/>
      <c r="E39" s="23">
        <f t="shared" si="1"/>
        <v>0</v>
      </c>
    </row>
    <row r="42" spans="1:6" ht="15" customHeight="1" x14ac:dyDescent="0.4">
      <c r="A42" s="152" t="s">
        <v>123</v>
      </c>
      <c r="B42" s="287"/>
    </row>
    <row r="43" spans="1:6" ht="15" customHeight="1" x14ac:dyDescent="0.4">
      <c r="A43" s="80"/>
      <c r="B43" s="286"/>
    </row>
    <row r="44" spans="1:6" ht="15.55" customHeight="1" x14ac:dyDescent="0.4">
      <c r="A44" s="340" t="s">
        <v>292</v>
      </c>
      <c r="B44" s="340"/>
      <c r="C44" s="340"/>
      <c r="D44" s="340"/>
      <c r="E44" s="340"/>
      <c r="F44" s="340"/>
    </row>
    <row r="45" spans="1:6" ht="15.45" x14ac:dyDescent="0.4">
      <c r="A45" s="340"/>
      <c r="B45" s="340"/>
      <c r="C45" s="340"/>
      <c r="D45" s="340"/>
      <c r="E45" s="340"/>
      <c r="F45" s="340"/>
    </row>
    <row r="46" spans="1:6" ht="15.45" x14ac:dyDescent="0.4">
      <c r="A46" s="151"/>
      <c r="B46" s="288"/>
      <c r="C46" s="151"/>
      <c r="D46" s="151"/>
      <c r="E46" s="151"/>
      <c r="F46" s="151"/>
    </row>
    <row r="47" spans="1:6" ht="15.55" customHeight="1" x14ac:dyDescent="0.4">
      <c r="A47" s="340" t="s">
        <v>330</v>
      </c>
      <c r="B47" s="340"/>
      <c r="C47" s="340"/>
      <c r="D47" s="340"/>
      <c r="E47" s="340"/>
      <c r="F47" s="340"/>
    </row>
    <row r="48" spans="1:6" ht="15.45" x14ac:dyDescent="0.4">
      <c r="A48" s="340"/>
      <c r="B48" s="340"/>
      <c r="C48" s="340"/>
      <c r="D48" s="340"/>
      <c r="E48" s="340"/>
      <c r="F48" s="340"/>
    </row>
    <row r="49" spans="1:6" ht="15.45" x14ac:dyDescent="0.4">
      <c r="A49" s="151"/>
      <c r="B49" s="288"/>
      <c r="C49" s="151"/>
      <c r="D49" s="151"/>
      <c r="E49" s="151"/>
      <c r="F49" s="151"/>
    </row>
    <row r="50" spans="1:6" ht="15.55" customHeight="1" x14ac:dyDescent="0.4">
      <c r="A50" s="341" t="s">
        <v>126</v>
      </c>
      <c r="B50" s="341"/>
      <c r="C50" s="341"/>
      <c r="D50" s="341"/>
      <c r="E50" s="341"/>
      <c r="F50" s="341"/>
    </row>
    <row r="51" spans="1:6" ht="15.45" x14ac:dyDescent="0.4">
      <c r="A51" s="151"/>
      <c r="B51" s="288"/>
      <c r="C51" s="151"/>
      <c r="D51" s="151"/>
      <c r="E51" s="151"/>
      <c r="F51" s="151"/>
    </row>
    <row r="52" spans="1:6" ht="15.45" x14ac:dyDescent="0.4">
      <c r="A52" s="340" t="s">
        <v>293</v>
      </c>
      <c r="B52" s="340"/>
      <c r="C52" s="340"/>
      <c r="D52" s="340"/>
      <c r="E52" s="340"/>
      <c r="F52" s="340"/>
    </row>
    <row r="53" spans="1:6" ht="15.45" x14ac:dyDescent="0.4">
      <c r="A53" s="340"/>
      <c r="B53" s="340"/>
      <c r="C53" s="340"/>
      <c r="D53" s="340"/>
      <c r="E53" s="340"/>
      <c r="F53" s="340"/>
    </row>
    <row r="54" spans="1:6" ht="15.55" customHeight="1" x14ac:dyDescent="0.4">
      <c r="A54" s="289"/>
      <c r="B54" s="288"/>
      <c r="C54" s="266"/>
      <c r="D54" s="266"/>
      <c r="E54" s="266"/>
      <c r="F54" s="266"/>
    </row>
    <row r="55" spans="1:6" ht="15.45" x14ac:dyDescent="0.4">
      <c r="A55" s="340" t="s">
        <v>299</v>
      </c>
      <c r="B55" s="340"/>
      <c r="C55" s="340"/>
      <c r="D55" s="340"/>
      <c r="E55" s="340"/>
      <c r="F55" s="340"/>
    </row>
    <row r="56" spans="1:6" ht="15.45" x14ac:dyDescent="0.4">
      <c r="A56" s="340"/>
      <c r="B56" s="340"/>
      <c r="C56" s="340"/>
      <c r="D56" s="340"/>
      <c r="E56" s="340"/>
      <c r="F56" s="340"/>
    </row>
    <row r="57" spans="1:6" ht="15.55" customHeight="1" x14ac:dyDescent="0.4">
      <c r="A57" s="266"/>
      <c r="B57" s="288"/>
      <c r="C57" s="266"/>
      <c r="D57" s="266"/>
      <c r="E57" s="266"/>
      <c r="F57" s="266"/>
    </row>
    <row r="58" spans="1:6" ht="15" customHeight="1" x14ac:dyDescent="0.4">
      <c r="A58" s="266"/>
      <c r="B58" s="288"/>
      <c r="C58" s="266"/>
      <c r="D58" s="266"/>
      <c r="E58" s="266"/>
      <c r="F58" s="266"/>
    </row>
  </sheetData>
  <sheetProtection formatCells="0" insertRows="0" deleteRows="0"/>
  <protectedRanges>
    <protectedRange sqref="A7:D8" name="Range1"/>
    <protectedRange sqref="L11:M11" name="Range3"/>
    <protectedRange sqref="C17:D24 C29:D43 D25:D28 D14:D16 K14:K43" name="Range8"/>
  </protectedRanges>
  <customSheetViews>
    <customSheetView guid="{55322F06-EF2B-4EBF-91FC-6C830D0D22C9}" fitToPage="1" showRuler="0">
      <pane xSplit="2" ySplit="9" topLeftCell="C10" activePane="bottomRight" state="frozen"/>
      <selection pane="bottomRight" activeCell="K26" sqref="K26"/>
      <pageMargins left="0.5" right="0.5" top="0.75" bottom="0.5" header="0.5" footer="0.25"/>
      <pageSetup scale="94" fitToHeight="6" orientation="landscape" r:id="rId1"/>
      <headerFooter alignWithMargins="0">
        <oddFooter>&amp;LSchedule E-1&amp;C&amp;A&amp;RUpdated: &amp;D</oddFooter>
      </headerFooter>
    </customSheetView>
    <customSheetView guid="{EC77BDF0-E4AB-4C37-A286-B132C795CB0B}" fitToPage="1" showRuler="0">
      <pane xSplit="2" ySplit="9" topLeftCell="C10" activePane="bottomRight" state="frozen"/>
      <selection pane="bottomRight" activeCell="K26" sqref="K26"/>
      <pageMargins left="0.5" right="0.5" top="0.75" bottom="0.5" header="0.5" footer="0.25"/>
      <pageSetup scale="94" fitToHeight="6" orientation="landscape" r:id="rId2"/>
      <headerFooter alignWithMargins="0">
        <oddFooter>&amp;LSchedule E-1&amp;C&amp;A&amp;RUpdated: &amp;D</oddFooter>
      </headerFooter>
    </customSheetView>
    <customSheetView guid="{96FAF5F8-BD57-4EDE-AC8B-7E6854529246}" fitToPage="1" showRuler="0">
      <pane xSplit="3" ySplit="9" topLeftCell="D10" activePane="bottomRight" state="frozen"/>
      <selection pane="bottomRight" activeCell="C6" sqref="C6"/>
      <pageMargins left="0.5" right="0.5" top="0.75" bottom="0.5" header="0.5" footer="0.25"/>
      <pageSetup scale="94" fitToHeight="6" orientation="landscape" r:id="rId3"/>
      <headerFooter alignWithMargins="0">
        <oddFooter>&amp;LSchedule E-1&amp;C&amp;A&amp;RUpdated: &amp;D</oddFooter>
      </headerFooter>
    </customSheetView>
  </customSheetViews>
  <mergeCells count="5">
    <mergeCell ref="A44:F45"/>
    <mergeCell ref="A47:F48"/>
    <mergeCell ref="A50:F50"/>
    <mergeCell ref="A52:F53"/>
    <mergeCell ref="A55:F56"/>
  </mergeCells>
  <phoneticPr fontId="7" type="noConversion"/>
  <printOptions horizontalCentered="1"/>
  <pageMargins left="0.5" right="0.5" top="1" bottom="0.5" header="0.5" footer="0.25"/>
  <pageSetup scale="74" orientation="portrait" r:id="rId4"/>
  <headerFooter alignWithMargins="0">
    <oddFooter>&amp;L&amp;F&amp;C&amp;A&amp;RUpdated: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3"/>
  <sheetViews>
    <sheetView zoomScale="95" zoomScaleNormal="95" workbookViewId="0">
      <pane ySplit="11" topLeftCell="A12" activePane="bottomLeft" state="frozen"/>
      <selection activeCell="D41" sqref="D41"/>
      <selection pane="bottomLeft" activeCell="E23" sqref="E23"/>
    </sheetView>
  </sheetViews>
  <sheetFormatPr defaultColWidth="9.15234375" defaultRowHeight="15.45" x14ac:dyDescent="0.4"/>
  <cols>
    <col min="1" max="1" width="11.23046875" style="47" customWidth="1"/>
    <col min="2" max="2" width="33.4609375" style="44" customWidth="1"/>
    <col min="3" max="3" width="12" style="45" customWidth="1"/>
    <col min="4" max="4" width="14.69140625" style="44" customWidth="1"/>
    <col min="5" max="8" width="14.69140625" style="45" customWidth="1"/>
    <col min="9" max="12" width="14.69140625" style="44" customWidth="1"/>
    <col min="13" max="16384" width="9.15234375" style="44"/>
  </cols>
  <sheetData>
    <row r="1" spans="1:12" x14ac:dyDescent="0.4">
      <c r="A1" s="293" t="str">
        <f>'Exh A -Rate Info'!C5</f>
        <v>ABC International</v>
      </c>
      <c r="B1" s="294"/>
    </row>
    <row r="2" spans="1:12" x14ac:dyDescent="0.4">
      <c r="A2" s="293" t="str">
        <f>'Exh A -Rate Info'!C7</f>
        <v>XXXX</v>
      </c>
      <c r="B2" s="294"/>
    </row>
    <row r="3" spans="1:12" x14ac:dyDescent="0.4">
      <c r="A3" s="55" t="s">
        <v>278</v>
      </c>
      <c r="B3" s="56"/>
    </row>
    <row r="4" spans="1:12" x14ac:dyDescent="0.4">
      <c r="A4" s="55"/>
      <c r="B4" s="56"/>
    </row>
    <row r="5" spans="1:12" x14ac:dyDescent="0.4">
      <c r="A5" s="67" t="s">
        <v>96</v>
      </c>
      <c r="B5" s="68"/>
      <c r="C5" s="69"/>
      <c r="D5" s="68"/>
      <c r="E5" s="69"/>
      <c r="F5" s="69"/>
      <c r="G5" s="69"/>
      <c r="H5" s="69"/>
      <c r="I5" s="69"/>
      <c r="J5" s="68"/>
      <c r="K5" s="68"/>
      <c r="L5" s="70"/>
    </row>
    <row r="6" spans="1:12" x14ac:dyDescent="0.4">
      <c r="A6" s="68" t="s">
        <v>332</v>
      </c>
      <c r="B6" s="68"/>
      <c r="C6" s="69"/>
      <c r="D6" s="68"/>
      <c r="E6" s="69"/>
      <c r="F6" s="69"/>
      <c r="G6" s="69"/>
      <c r="H6" s="69"/>
      <c r="I6" s="69"/>
      <c r="J6" s="68"/>
      <c r="K6" s="68"/>
      <c r="L6" s="70"/>
    </row>
    <row r="7" spans="1:12" x14ac:dyDescent="0.4">
      <c r="A7" s="55"/>
      <c r="B7" s="56"/>
    </row>
    <row r="8" spans="1:12" x14ac:dyDescent="0.4">
      <c r="A8" s="55"/>
      <c r="B8" s="56"/>
      <c r="D8" s="46" t="s">
        <v>39</v>
      </c>
      <c r="E8" s="22" t="s">
        <v>40</v>
      </c>
      <c r="F8" s="22" t="s">
        <v>41</v>
      </c>
      <c r="G8" s="22" t="s">
        <v>42</v>
      </c>
      <c r="H8" s="22" t="s">
        <v>43</v>
      </c>
      <c r="I8" s="45" t="s">
        <v>44</v>
      </c>
      <c r="J8" s="46" t="s">
        <v>45</v>
      </c>
      <c r="K8" s="22" t="s">
        <v>46</v>
      </c>
      <c r="L8" s="45"/>
    </row>
    <row r="9" spans="1:12" x14ac:dyDescent="0.4">
      <c r="A9" s="55"/>
      <c r="B9" s="56"/>
      <c r="D9" s="45" t="s">
        <v>61</v>
      </c>
      <c r="H9" s="268"/>
    </row>
    <row r="10" spans="1:12" x14ac:dyDescent="0.4">
      <c r="C10" s="45" t="s">
        <v>2</v>
      </c>
      <c r="D10" s="45" t="s">
        <v>62</v>
      </c>
      <c r="E10" s="45" t="s">
        <v>303</v>
      </c>
      <c r="F10" s="45" t="s">
        <v>303</v>
      </c>
      <c r="G10" s="45" t="s">
        <v>303</v>
      </c>
      <c r="H10" s="45" t="s">
        <v>303</v>
      </c>
      <c r="I10" s="333" t="s">
        <v>325</v>
      </c>
      <c r="J10" s="295" t="s">
        <v>64</v>
      </c>
      <c r="K10" s="46" t="s">
        <v>324</v>
      </c>
    </row>
    <row r="11" spans="1:12" x14ac:dyDescent="0.4">
      <c r="C11" s="45" t="s">
        <v>63</v>
      </c>
      <c r="D11" s="296" t="str">
        <f>A2</f>
        <v>XXXX</v>
      </c>
      <c r="E11" s="297" t="s">
        <v>304</v>
      </c>
      <c r="F11" s="297" t="s">
        <v>304</v>
      </c>
      <c r="G11" s="297" t="s">
        <v>304</v>
      </c>
      <c r="H11" s="297" t="s">
        <v>304</v>
      </c>
      <c r="I11" s="334" t="str">
        <f>A2</f>
        <v>XXXX</v>
      </c>
      <c r="J11" s="295" t="s">
        <v>305</v>
      </c>
      <c r="K11" s="46" t="s">
        <v>65</v>
      </c>
    </row>
    <row r="12" spans="1:12" ht="15.9" thickBot="1" x14ac:dyDescent="0.45">
      <c r="A12" s="49" t="s">
        <v>55</v>
      </c>
      <c r="B12" s="50" t="s">
        <v>56</v>
      </c>
      <c r="C12" s="51" t="s">
        <v>47</v>
      </c>
      <c r="D12" s="51" t="s">
        <v>306</v>
      </c>
      <c r="E12" s="298" t="e">
        <f>F12-1</f>
        <v>#VALUE!</v>
      </c>
      <c r="F12" s="298" t="e">
        <f>G12-1</f>
        <v>#VALUE!</v>
      </c>
      <c r="G12" s="298" t="e">
        <f>H12-1</f>
        <v>#VALUE!</v>
      </c>
      <c r="H12" s="298" t="e">
        <f>I11-1</f>
        <v>#VALUE!</v>
      </c>
      <c r="I12" s="335" t="s">
        <v>307</v>
      </c>
      <c r="J12" s="52" t="s">
        <v>326</v>
      </c>
      <c r="K12" s="299" t="s">
        <v>66</v>
      </c>
    </row>
    <row r="13" spans="1:12" x14ac:dyDescent="0.4">
      <c r="D13" s="45"/>
      <c r="H13" s="44"/>
      <c r="J13" s="48"/>
    </row>
    <row r="14" spans="1:12" x14ac:dyDescent="0.4">
      <c r="A14" s="47" t="s">
        <v>37</v>
      </c>
      <c r="B14" s="44" t="s">
        <v>39</v>
      </c>
      <c r="C14" s="71">
        <v>0</v>
      </c>
      <c r="D14" s="45" t="s">
        <v>308</v>
      </c>
      <c r="H14" s="300"/>
      <c r="I14" s="300"/>
      <c r="J14" s="301"/>
      <c r="K14" s="300">
        <f>I14-J14</f>
        <v>0</v>
      </c>
    </row>
    <row r="15" spans="1:12" x14ac:dyDescent="0.4">
      <c r="A15" s="47" t="s">
        <v>57</v>
      </c>
      <c r="B15" s="44" t="s">
        <v>40</v>
      </c>
      <c r="C15" s="71">
        <v>0</v>
      </c>
      <c r="D15" s="45" t="s">
        <v>309</v>
      </c>
      <c r="H15" s="300"/>
      <c r="I15" s="300"/>
      <c r="J15" s="301"/>
      <c r="K15" s="300">
        <f t="shared" ref="K15:K21" si="0">I15-J15</f>
        <v>0</v>
      </c>
    </row>
    <row r="16" spans="1:12" x14ac:dyDescent="0.4">
      <c r="A16" s="47" t="s">
        <v>58</v>
      </c>
      <c r="B16" s="44" t="s">
        <v>41</v>
      </c>
      <c r="C16" s="71">
        <v>0</v>
      </c>
      <c r="D16" s="45" t="s">
        <v>37</v>
      </c>
      <c r="H16" s="300"/>
      <c r="I16" s="300"/>
      <c r="J16" s="301"/>
      <c r="K16" s="300">
        <f t="shared" si="0"/>
        <v>0</v>
      </c>
    </row>
    <row r="17" spans="1:12" x14ac:dyDescent="0.4">
      <c r="A17" s="47" t="s">
        <v>59</v>
      </c>
      <c r="B17" s="44" t="s">
        <v>42</v>
      </c>
      <c r="C17" s="71">
        <v>0</v>
      </c>
      <c r="D17" s="302" t="s">
        <v>37</v>
      </c>
      <c r="E17" s="302"/>
      <c r="F17" s="302"/>
      <c r="G17" s="302"/>
      <c r="H17" s="300"/>
      <c r="I17" s="300"/>
      <c r="J17" s="301"/>
      <c r="K17" s="300">
        <f t="shared" si="0"/>
        <v>0</v>
      </c>
    </row>
    <row r="18" spans="1:12" x14ac:dyDescent="0.4">
      <c r="A18" s="47" t="s">
        <v>60</v>
      </c>
      <c r="B18" s="44" t="s">
        <v>43</v>
      </c>
      <c r="C18" s="71">
        <v>0</v>
      </c>
      <c r="D18" s="302" t="s">
        <v>37</v>
      </c>
      <c r="E18" s="302"/>
      <c r="F18" s="302"/>
      <c r="G18" s="302"/>
      <c r="H18" s="300"/>
      <c r="I18" s="300"/>
      <c r="J18" s="301"/>
      <c r="K18" s="300">
        <f t="shared" si="0"/>
        <v>0</v>
      </c>
    </row>
    <row r="19" spans="1:12" x14ac:dyDescent="0.4">
      <c r="C19" s="71"/>
      <c r="D19" s="302" t="s">
        <v>37</v>
      </c>
      <c r="E19" s="302"/>
      <c r="F19" s="302"/>
      <c r="G19" s="302"/>
      <c r="H19" s="300"/>
      <c r="I19" s="300"/>
      <c r="J19" s="301"/>
      <c r="K19" s="300">
        <f t="shared" si="0"/>
        <v>0</v>
      </c>
    </row>
    <row r="20" spans="1:12" x14ac:dyDescent="0.4">
      <c r="C20" s="71"/>
      <c r="D20" s="302" t="s">
        <v>37</v>
      </c>
      <c r="E20" s="302"/>
      <c r="F20" s="302"/>
      <c r="G20" s="302"/>
      <c r="H20" s="300"/>
      <c r="I20" s="300"/>
      <c r="J20" s="301"/>
      <c r="K20" s="300">
        <f t="shared" si="0"/>
        <v>0</v>
      </c>
    </row>
    <row r="21" spans="1:12" x14ac:dyDescent="0.4">
      <c r="C21" s="71"/>
      <c r="D21" s="304"/>
      <c r="E21" s="304"/>
      <c r="F21" s="304"/>
      <c r="G21" s="304"/>
      <c r="H21" s="303"/>
      <c r="I21" s="303"/>
      <c r="J21" s="305"/>
      <c r="K21" s="300">
        <f t="shared" si="0"/>
        <v>0</v>
      </c>
    </row>
    <row r="22" spans="1:12" ht="15.9" thickBot="1" x14ac:dyDescent="0.45">
      <c r="B22" s="53" t="s">
        <v>2</v>
      </c>
      <c r="C22" s="302"/>
      <c r="D22" s="307"/>
      <c r="E22" s="307"/>
      <c r="F22" s="307"/>
      <c r="G22" s="307"/>
      <c r="H22" s="306">
        <f>SUM(H13:H21)</f>
        <v>0</v>
      </c>
      <c r="I22" s="306">
        <f t="shared" ref="I22:K22" si="1">SUM(I13:I21)</f>
        <v>0</v>
      </c>
      <c r="J22" s="308">
        <f t="shared" si="1"/>
        <v>0</v>
      </c>
      <c r="K22" s="309">
        <f t="shared" si="1"/>
        <v>0</v>
      </c>
      <c r="L22" s="44" t="s">
        <v>310</v>
      </c>
    </row>
    <row r="23" spans="1:12" ht="15.9" thickTop="1" x14ac:dyDescent="0.4">
      <c r="B23" s="53"/>
      <c r="D23" s="45"/>
      <c r="H23" s="44"/>
      <c r="J23" s="54"/>
      <c r="K23" s="54"/>
    </row>
    <row r="24" spans="1:12" x14ac:dyDescent="0.4">
      <c r="A24" s="65" t="s">
        <v>137</v>
      </c>
      <c r="C24" s="310"/>
      <c r="D24" s="57"/>
      <c r="E24" s="310"/>
      <c r="F24" s="310"/>
      <c r="G24" s="310"/>
      <c r="H24" s="310"/>
      <c r="I24" s="57"/>
    </row>
    <row r="25" spans="1:12" x14ac:dyDescent="0.4">
      <c r="A25" s="65"/>
      <c r="C25" s="310"/>
      <c r="D25" s="57"/>
      <c r="E25" s="310"/>
      <c r="F25" s="310"/>
      <c r="G25" s="310"/>
      <c r="H25" s="310"/>
      <c r="I25" s="57"/>
    </row>
    <row r="26" spans="1:12" ht="15.55" customHeight="1" x14ac:dyDescent="0.4">
      <c r="A26" s="315" t="s">
        <v>311</v>
      </c>
      <c r="B26" s="251"/>
      <c r="C26" s="311"/>
      <c r="D26" s="267"/>
      <c r="E26" s="311"/>
      <c r="F26" s="311"/>
      <c r="G26" s="311"/>
      <c r="H26" s="311"/>
      <c r="I26" s="267"/>
      <c r="J26" s="267"/>
      <c r="K26" s="267"/>
      <c r="L26" s="267"/>
    </row>
    <row r="27" spans="1:12" x14ac:dyDescent="0.4">
      <c r="A27" s="315"/>
      <c r="B27" s="251"/>
      <c r="C27" s="311"/>
      <c r="D27" s="267"/>
      <c r="E27" s="311"/>
      <c r="F27" s="311"/>
      <c r="G27" s="311"/>
      <c r="H27" s="311"/>
      <c r="I27" s="267"/>
      <c r="J27" s="267"/>
      <c r="K27" s="267"/>
      <c r="L27" s="267"/>
    </row>
    <row r="28" spans="1:12" ht="15.55" customHeight="1" x14ac:dyDescent="0.4">
      <c r="A28" s="316" t="s">
        <v>312</v>
      </c>
      <c r="B28" s="251"/>
      <c r="C28" s="312"/>
      <c r="D28" s="269"/>
      <c r="E28" s="312"/>
      <c r="F28" s="312"/>
      <c r="G28" s="312"/>
      <c r="H28" s="312"/>
      <c r="I28" s="269"/>
      <c r="J28" s="269"/>
      <c r="K28" s="269"/>
      <c r="L28" s="269"/>
    </row>
    <row r="29" spans="1:12" x14ac:dyDescent="0.4">
      <c r="A29" s="316"/>
      <c r="B29" s="251"/>
      <c r="C29" s="312"/>
      <c r="D29" s="269"/>
      <c r="E29" s="312"/>
      <c r="F29" s="312"/>
      <c r="G29" s="312"/>
      <c r="H29" s="312"/>
      <c r="I29" s="269"/>
      <c r="J29" s="269"/>
      <c r="K29" s="269"/>
      <c r="L29" s="269"/>
    </row>
    <row r="30" spans="1:12" x14ac:dyDescent="0.4">
      <c r="A30" s="315" t="s">
        <v>331</v>
      </c>
      <c r="B30" s="251"/>
      <c r="C30" s="311"/>
      <c r="D30" s="267"/>
      <c r="E30" s="311"/>
      <c r="F30" s="311"/>
      <c r="G30" s="311"/>
      <c r="H30" s="311"/>
      <c r="I30" s="267"/>
      <c r="J30" s="267"/>
      <c r="K30" s="267"/>
      <c r="L30" s="267"/>
    </row>
    <row r="31" spans="1:12" x14ac:dyDescent="0.4">
      <c r="A31" s="317"/>
      <c r="B31" s="251"/>
      <c r="D31" s="268"/>
      <c r="I31" s="268"/>
      <c r="J31" s="268"/>
      <c r="K31" s="268"/>
      <c r="L31" s="268"/>
    </row>
    <row r="32" spans="1:12" ht="15.55" customHeight="1" x14ac:dyDescent="0.4">
      <c r="A32" s="315" t="s">
        <v>313</v>
      </c>
      <c r="B32" s="251"/>
      <c r="C32" s="313"/>
      <c r="D32" s="270"/>
      <c r="E32" s="313"/>
      <c r="F32" s="313"/>
      <c r="G32" s="313"/>
      <c r="H32" s="313"/>
      <c r="I32" s="270"/>
      <c r="J32" s="270"/>
      <c r="K32" s="270"/>
      <c r="L32" s="270"/>
    </row>
    <row r="33" spans="1:12" ht="15.55" customHeight="1" x14ac:dyDescent="0.4">
      <c r="A33" s="318"/>
      <c r="B33" s="251" t="s">
        <v>314</v>
      </c>
      <c r="C33" s="313"/>
      <c r="D33" s="270"/>
      <c r="E33" s="313"/>
      <c r="F33" s="313"/>
      <c r="G33" s="313"/>
      <c r="H33" s="313"/>
      <c r="I33" s="270"/>
      <c r="J33" s="270"/>
      <c r="K33" s="270"/>
      <c r="L33" s="270"/>
    </row>
    <row r="34" spans="1:12" ht="15.55" customHeight="1" x14ac:dyDescent="0.4">
      <c r="A34" s="318"/>
      <c r="B34" s="251" t="s">
        <v>315</v>
      </c>
      <c r="C34" s="313"/>
      <c r="D34" s="270"/>
      <c r="E34" s="313"/>
      <c r="F34" s="313"/>
      <c r="G34" s="313"/>
      <c r="H34" s="313"/>
      <c r="I34" s="270"/>
      <c r="J34" s="270"/>
      <c r="K34" s="270"/>
      <c r="L34" s="270"/>
    </row>
    <row r="35" spans="1:12" x14ac:dyDescent="0.4">
      <c r="A35" s="318"/>
      <c r="B35" s="315" t="s">
        <v>316</v>
      </c>
      <c r="C35" s="313"/>
      <c r="D35" s="270"/>
      <c r="E35" s="313"/>
      <c r="F35" s="313"/>
      <c r="G35" s="313"/>
      <c r="H35" s="313"/>
      <c r="I35" s="270"/>
      <c r="J35" s="270"/>
      <c r="K35" s="270"/>
      <c r="L35" s="270"/>
    </row>
    <row r="36" spans="1:12" x14ac:dyDescent="0.4">
      <c r="A36" s="251"/>
      <c r="B36" s="251" t="s">
        <v>317</v>
      </c>
    </row>
    <row r="37" spans="1:12" x14ac:dyDescent="0.4">
      <c r="A37" s="44"/>
    </row>
    <row r="38" spans="1:12" x14ac:dyDescent="0.4">
      <c r="A38" s="44"/>
    </row>
    <row r="39" spans="1:12" x14ac:dyDescent="0.4">
      <c r="A39" s="44"/>
    </row>
    <row r="41" spans="1:12" x14ac:dyDescent="0.4">
      <c r="A41" s="44"/>
    </row>
    <row r="42" spans="1:12" x14ac:dyDescent="0.4">
      <c r="A42" s="44"/>
    </row>
    <row r="43" spans="1:12" x14ac:dyDescent="0.4">
      <c r="A43" s="44"/>
    </row>
    <row r="44" spans="1:12" x14ac:dyDescent="0.4">
      <c r="A44" s="44"/>
    </row>
    <row r="45" spans="1:12" x14ac:dyDescent="0.4">
      <c r="A45" s="44"/>
    </row>
    <row r="46" spans="1:12" x14ac:dyDescent="0.4">
      <c r="A46" s="44"/>
    </row>
    <row r="47" spans="1:12" x14ac:dyDescent="0.4">
      <c r="A47" s="44"/>
    </row>
    <row r="48" spans="1:12" x14ac:dyDescent="0.4">
      <c r="A48" s="44"/>
    </row>
    <row r="49" spans="1:1" x14ac:dyDescent="0.4">
      <c r="A49" s="44"/>
    </row>
    <row r="50" spans="1:1" x14ac:dyDescent="0.4">
      <c r="A50" s="44"/>
    </row>
    <row r="51" spans="1:1" x14ac:dyDescent="0.4">
      <c r="A51" s="44"/>
    </row>
    <row r="52" spans="1:1" x14ac:dyDescent="0.4">
      <c r="A52" s="44"/>
    </row>
    <row r="53" spans="1:1" x14ac:dyDescent="0.4">
      <c r="A53" s="44"/>
    </row>
    <row r="54" spans="1:1" x14ac:dyDescent="0.4">
      <c r="A54" s="44"/>
    </row>
    <row r="55" spans="1:1" x14ac:dyDescent="0.4">
      <c r="A55" s="44"/>
    </row>
    <row r="56" spans="1:1" x14ac:dyDescent="0.4">
      <c r="A56" s="44"/>
    </row>
    <row r="57" spans="1:1" x14ac:dyDescent="0.4">
      <c r="A57" s="44"/>
    </row>
    <row r="58" spans="1:1" x14ac:dyDescent="0.4">
      <c r="A58" s="44"/>
    </row>
    <row r="59" spans="1:1" x14ac:dyDescent="0.4">
      <c r="A59" s="44"/>
    </row>
    <row r="60" spans="1:1" x14ac:dyDescent="0.4">
      <c r="A60" s="44"/>
    </row>
    <row r="61" spans="1:1" x14ac:dyDescent="0.4">
      <c r="A61" s="44"/>
    </row>
    <row r="62" spans="1:1" x14ac:dyDescent="0.4">
      <c r="A62" s="44"/>
    </row>
    <row r="63" spans="1:1" x14ac:dyDescent="0.4">
      <c r="A63" s="44"/>
    </row>
  </sheetData>
  <sheetProtection formatCells="0" insertRows="0" deleteRows="0"/>
  <protectedRanges>
    <protectedRange sqref="I5:I6 C24:H25" name="Range10_1"/>
    <protectedRange sqref="A13:B13" name="Range8_1"/>
    <protectedRange sqref="B45:B52" name="Range7_1"/>
    <protectedRange sqref="A38" name="Range9_1_1"/>
  </protectedRanges>
  <customSheetViews>
    <customSheetView guid="{55322F06-EF2B-4EBF-91FC-6C830D0D22C9}" fitToPage="1" showRuler="0">
      <selection activeCell="B15" sqref="B15"/>
      <pageMargins left="0.75" right="0.75" top="1" bottom="1" header="0.5" footer="0.5"/>
      <pageSetup orientation="portrait" r:id="rId1"/>
      <headerFooter alignWithMargins="0">
        <oddFooter>&amp;LSchedule F&amp;C&amp;A&amp;RUpdated: &amp;D</oddFooter>
      </headerFooter>
    </customSheetView>
    <customSheetView guid="{EC77BDF0-E4AB-4C37-A286-B132C795CB0B}" fitToPage="1" showRuler="0">
      <selection activeCell="B15" sqref="B15"/>
      <pageMargins left="0.75" right="0.75" top="1" bottom="1" header="0.5" footer="0.5"/>
      <pageSetup orientation="portrait" r:id="rId2"/>
      <headerFooter alignWithMargins="0">
        <oddFooter>&amp;LSchedule F&amp;C&amp;A&amp;RUpdated: &amp;D</oddFooter>
      </headerFooter>
    </customSheetView>
    <customSheetView guid="{96FAF5F8-BD57-4EDE-AC8B-7E6854529246}" fitToPage="1" showRuler="0" topLeftCell="A10">
      <selection activeCell="C34" sqref="C34"/>
      <pageMargins left="0.75" right="0.75" top="1" bottom="1" header="0.5" footer="0.5"/>
      <pageSetup orientation="portrait" r:id="rId3"/>
      <headerFooter alignWithMargins="0">
        <oddFooter>&amp;LSchedule F&amp;C&amp;A&amp;RUpdated: &amp;D</oddFooter>
      </headerFooter>
    </customSheetView>
  </customSheetViews>
  <phoneticPr fontId="7" type="noConversion"/>
  <pageMargins left="0.7" right="0.7" top="0.75" bottom="0.75" header="0.3" footer="0.3"/>
  <pageSetup scale="73" orientation="landscape" r:id="rId4"/>
  <headerFooter>
    <oddFooter>&amp;L&amp;F&amp;C&amp;A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9"/>
  <sheetViews>
    <sheetView workbookViewId="0">
      <pane ySplit="3" topLeftCell="A4" activePane="bottomLeft" state="frozen"/>
      <selection pane="bottomLeft" activeCell="C25" sqref="C25"/>
    </sheetView>
  </sheetViews>
  <sheetFormatPr defaultRowHeight="14.15" x14ac:dyDescent="0.35"/>
  <cols>
    <col min="1" max="1" width="46.84375" customWidth="1"/>
    <col min="2" max="2" width="20.69140625" style="329" customWidth="1"/>
    <col min="3" max="3" width="20.69140625" customWidth="1"/>
  </cols>
  <sheetData>
    <row r="1" spans="1:10" s="17" customFormat="1" ht="17.600000000000001" x14ac:dyDescent="0.4">
      <c r="A1" s="319" t="str">
        <f>'Exh A -Rate Info'!C5</f>
        <v>ABC International</v>
      </c>
      <c r="B1" s="320"/>
      <c r="J1" s="17" t="s">
        <v>23</v>
      </c>
    </row>
    <row r="2" spans="1:10" s="17" customFormat="1" ht="17.600000000000001" x14ac:dyDescent="0.4">
      <c r="A2" s="319" t="str">
        <f>'Exh A -Rate Info'!C7</f>
        <v>XXXX</v>
      </c>
      <c r="B2" s="320"/>
      <c r="C2" s="17" t="s">
        <v>23</v>
      </c>
    </row>
    <row r="3" spans="1:10" ht="17.600000000000001" x14ac:dyDescent="0.4">
      <c r="A3" s="18" t="s">
        <v>279</v>
      </c>
      <c r="B3" s="321"/>
    </row>
    <row r="4" spans="1:10" ht="15" customHeight="1" x14ac:dyDescent="0.35">
      <c r="A4" s="6"/>
      <c r="B4" s="7"/>
      <c r="C4" s="322"/>
      <c r="D4" s="32"/>
    </row>
    <row r="5" spans="1:10" ht="15" x14ac:dyDescent="0.35">
      <c r="A5" s="33" t="s">
        <v>67</v>
      </c>
      <c r="B5" s="323" t="s">
        <v>318</v>
      </c>
      <c r="C5" s="324" t="s">
        <v>319</v>
      </c>
      <c r="D5" s="32"/>
    </row>
    <row r="6" spans="1:10" ht="15.45" x14ac:dyDescent="0.4">
      <c r="A6" s="5"/>
      <c r="B6" s="325"/>
      <c r="C6" s="314"/>
      <c r="D6" s="32"/>
    </row>
    <row r="7" spans="1:10" ht="15.45" x14ac:dyDescent="0.4">
      <c r="A7" s="5" t="s">
        <v>68</v>
      </c>
      <c r="B7" s="325"/>
      <c r="C7" s="314" t="s">
        <v>23</v>
      </c>
      <c r="D7" s="32"/>
    </row>
    <row r="8" spans="1:10" ht="15.45" x14ac:dyDescent="0.4">
      <c r="A8" s="5" t="s">
        <v>69</v>
      </c>
      <c r="B8" s="325"/>
      <c r="C8" s="314">
        <v>1</v>
      </c>
      <c r="D8" s="32"/>
    </row>
    <row r="9" spans="1:10" ht="15.45" x14ac:dyDescent="0.4">
      <c r="A9" s="5" t="s">
        <v>73</v>
      </c>
      <c r="B9" s="325"/>
      <c r="C9" s="314">
        <v>0</v>
      </c>
      <c r="D9" s="32"/>
    </row>
    <row r="10" spans="1:10" ht="15.45" x14ac:dyDescent="0.4">
      <c r="A10" s="5"/>
      <c r="B10" s="325"/>
      <c r="C10" s="326"/>
      <c r="D10" s="32"/>
    </row>
    <row r="11" spans="1:10" ht="15.45" x14ac:dyDescent="0.4">
      <c r="A11" s="5" t="s">
        <v>70</v>
      </c>
      <c r="B11" s="325"/>
      <c r="C11" s="314">
        <f>SUM(C8:C10)</f>
        <v>1</v>
      </c>
      <c r="D11" s="32"/>
    </row>
    <row r="12" spans="1:10" ht="15.45" x14ac:dyDescent="0.4">
      <c r="A12" s="5"/>
      <c r="B12" s="325"/>
      <c r="C12" s="314"/>
      <c r="D12" s="32"/>
    </row>
    <row r="13" spans="1:10" ht="15.45" x14ac:dyDescent="0.4">
      <c r="A13" s="5" t="s">
        <v>71</v>
      </c>
      <c r="B13" s="325"/>
      <c r="C13" s="314"/>
      <c r="D13" s="32"/>
    </row>
    <row r="14" spans="1:10" ht="15.45" x14ac:dyDescent="0.4">
      <c r="A14" s="5" t="s">
        <v>88</v>
      </c>
      <c r="B14" s="325"/>
      <c r="C14" s="314">
        <v>1</v>
      </c>
      <c r="D14" s="32"/>
    </row>
    <row r="15" spans="1:10" ht="15.45" x14ac:dyDescent="0.4">
      <c r="A15" s="5" t="s">
        <v>89</v>
      </c>
      <c r="B15" s="325"/>
      <c r="C15" s="314">
        <v>0</v>
      </c>
      <c r="D15" s="32"/>
    </row>
    <row r="16" spans="1:10" ht="15.45" x14ac:dyDescent="0.4">
      <c r="A16" s="5"/>
      <c r="B16" s="325"/>
      <c r="C16" s="326"/>
      <c r="D16" s="32"/>
    </row>
    <row r="17" spans="1:4" ht="15.45" x14ac:dyDescent="0.4">
      <c r="A17" s="5" t="s">
        <v>72</v>
      </c>
      <c r="B17" s="325"/>
      <c r="C17" s="314">
        <f>SUM(C14:C16)</f>
        <v>1</v>
      </c>
      <c r="D17" s="32"/>
    </row>
    <row r="18" spans="1:4" ht="15.45" x14ac:dyDescent="0.4">
      <c r="A18" s="5"/>
      <c r="B18" s="325"/>
      <c r="C18" s="314"/>
      <c r="D18" s="32"/>
    </row>
    <row r="19" spans="1:4" ht="15.45" x14ac:dyDescent="0.4">
      <c r="A19" s="5" t="s">
        <v>74</v>
      </c>
      <c r="B19" s="325"/>
      <c r="C19" s="314"/>
      <c r="D19" s="32"/>
    </row>
    <row r="20" spans="1:4" ht="15.45" x14ac:dyDescent="0.4">
      <c r="A20" s="5" t="s">
        <v>90</v>
      </c>
      <c r="B20" s="325"/>
      <c r="C20" s="314">
        <v>1</v>
      </c>
      <c r="D20" s="32"/>
    </row>
    <row r="21" spans="1:4" ht="15.45" x14ac:dyDescent="0.4">
      <c r="A21" s="5" t="s">
        <v>91</v>
      </c>
      <c r="B21" s="325"/>
      <c r="C21" s="314">
        <v>0</v>
      </c>
      <c r="D21" s="32"/>
    </row>
    <row r="22" spans="1:4" ht="15.45" x14ac:dyDescent="0.4">
      <c r="A22" s="5"/>
      <c r="B22" s="325"/>
      <c r="C22" s="326"/>
      <c r="D22" s="32"/>
    </row>
    <row r="23" spans="1:4" ht="15.45" x14ac:dyDescent="0.4">
      <c r="A23" s="5" t="s">
        <v>72</v>
      </c>
      <c r="B23" s="325"/>
      <c r="C23" s="314">
        <f>SUM(C20:C22)</f>
        <v>1</v>
      </c>
      <c r="D23" s="32"/>
    </row>
    <row r="24" spans="1:4" ht="15.45" x14ac:dyDescent="0.4">
      <c r="A24" s="5"/>
      <c r="B24" s="325"/>
      <c r="C24" s="314"/>
      <c r="D24" s="32"/>
    </row>
    <row r="25" spans="1:4" ht="15.9" thickBot="1" x14ac:dyDescent="0.45">
      <c r="A25" s="5" t="s">
        <v>84</v>
      </c>
      <c r="B25" s="325"/>
      <c r="C25" s="327">
        <f>+C20+C17+C11</f>
        <v>3</v>
      </c>
      <c r="D25" s="32"/>
    </row>
    <row r="26" spans="1:4" ht="15.9" thickTop="1" x14ac:dyDescent="0.4">
      <c r="A26" s="5"/>
      <c r="B26" s="325"/>
      <c r="C26" s="64"/>
      <c r="D26" s="32"/>
    </row>
    <row r="27" spans="1:4" ht="15.45" x14ac:dyDescent="0.4">
      <c r="A27" s="5"/>
      <c r="B27" s="325"/>
      <c r="C27" s="73"/>
      <c r="D27" s="32"/>
    </row>
    <row r="28" spans="1:4" x14ac:dyDescent="0.35">
      <c r="A28" s="85" t="s">
        <v>138</v>
      </c>
      <c r="B28" s="328"/>
      <c r="D28" s="32"/>
    </row>
    <row r="29" spans="1:4" x14ac:dyDescent="0.35">
      <c r="D29" s="32"/>
    </row>
  </sheetData>
  <pageMargins left="0.45" right="0.45" top="1" bottom="0.75" header="0.3" footer="0.3"/>
  <pageSetup scale="86" orientation="portrait" r:id="rId1"/>
  <headerFooter>
    <oddFooter>&amp;L&amp;F&amp;C&amp;A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7"/>
  <sheetViews>
    <sheetView workbookViewId="0">
      <pane ySplit="4" topLeftCell="A5" activePane="bottomLeft" state="frozen"/>
      <selection pane="bottomLeft" activeCell="A11" sqref="A11:A13"/>
    </sheetView>
  </sheetViews>
  <sheetFormatPr defaultColWidth="9.15234375" defaultRowHeight="14.15" x14ac:dyDescent="0.35"/>
  <cols>
    <col min="1" max="1" width="28" style="1" customWidth="1"/>
    <col min="2" max="2" width="16" style="1" customWidth="1"/>
    <col min="3" max="3" width="52.69140625" style="1" bestFit="1" customWidth="1"/>
    <col min="4" max="4" width="9.15234375" style="155"/>
    <col min="5" max="16384" width="9.15234375" style="1"/>
  </cols>
  <sheetData>
    <row r="1" spans="1:6" ht="18" x14ac:dyDescent="0.45">
      <c r="A1" s="203" t="str">
        <f>'Exh A -Rate Info'!C5</f>
        <v>ABC International</v>
      </c>
      <c r="B1" s="58"/>
      <c r="C1" s="10" t="s">
        <v>23</v>
      </c>
      <c r="D1" s="154"/>
      <c r="E1" s="58"/>
      <c r="F1" s="58"/>
    </row>
    <row r="2" spans="1:6" ht="18" x14ac:dyDescent="0.45">
      <c r="A2" s="203" t="str">
        <f>'Exh A -Rate Info'!C7</f>
        <v>XXXX</v>
      </c>
      <c r="B2" s="58"/>
      <c r="C2" s="58"/>
      <c r="D2" s="154"/>
      <c r="E2" s="58"/>
      <c r="F2" s="58"/>
    </row>
    <row r="3" spans="1:6" ht="18" x14ac:dyDescent="0.45">
      <c r="A3" s="9" t="s">
        <v>280</v>
      </c>
      <c r="B3" s="58"/>
      <c r="C3" s="58"/>
      <c r="D3" s="154"/>
      <c r="E3" s="58"/>
      <c r="F3" s="58"/>
    </row>
    <row r="4" spans="1:6" ht="18" x14ac:dyDescent="0.45">
      <c r="A4" s="67" t="s">
        <v>92</v>
      </c>
      <c r="B4" s="58"/>
      <c r="C4" s="58"/>
      <c r="D4" s="154"/>
      <c r="E4" s="58"/>
      <c r="F4" s="58"/>
    </row>
    <row r="5" spans="1:6" ht="18" x14ac:dyDescent="0.45">
      <c r="A5" s="34"/>
      <c r="B5" s="58"/>
      <c r="C5" s="58"/>
      <c r="D5" s="154"/>
      <c r="E5" s="58"/>
      <c r="F5" s="58"/>
    </row>
    <row r="6" spans="1:6" ht="15.45" x14ac:dyDescent="0.4">
      <c r="A6" s="72"/>
      <c r="B6" s="3"/>
      <c r="C6" s="4"/>
      <c r="D6" s="4"/>
    </row>
    <row r="7" spans="1:6" ht="15.45" x14ac:dyDescent="0.4">
      <c r="A7" s="86" t="s">
        <v>94</v>
      </c>
      <c r="B7" s="16"/>
      <c r="C7" s="153"/>
      <c r="D7" s="4"/>
    </row>
    <row r="8" spans="1:6" s="2" customFormat="1" ht="18" customHeight="1" x14ac:dyDescent="0.4">
      <c r="A8" s="11"/>
      <c r="B8" s="11"/>
      <c r="C8" s="87"/>
      <c r="D8" s="87"/>
    </row>
    <row r="9" spans="1:6" s="2" customFormat="1" ht="15.9" thickBot="1" x14ac:dyDescent="0.45">
      <c r="A9" s="12" t="s">
        <v>25</v>
      </c>
      <c r="B9" s="12" t="s">
        <v>26</v>
      </c>
      <c r="C9" s="12" t="s">
        <v>106</v>
      </c>
      <c r="D9" s="87"/>
    </row>
    <row r="10" spans="1:6" ht="15.45" x14ac:dyDescent="0.4">
      <c r="A10" s="3"/>
      <c r="B10" s="3"/>
      <c r="C10" s="4"/>
      <c r="D10" s="4"/>
    </row>
    <row r="11" spans="1:6" ht="15.45" x14ac:dyDescent="0.4">
      <c r="A11" s="3" t="s">
        <v>35</v>
      </c>
      <c r="B11" s="13">
        <v>1</v>
      </c>
      <c r="C11" s="4" t="s">
        <v>34</v>
      </c>
      <c r="D11" s="4"/>
    </row>
    <row r="12" spans="1:6" ht="15.45" x14ac:dyDescent="0.4">
      <c r="A12" s="3" t="s">
        <v>31</v>
      </c>
      <c r="B12" s="3">
        <v>0</v>
      </c>
      <c r="C12" s="4" t="s">
        <v>27</v>
      </c>
      <c r="D12" s="4"/>
    </row>
    <row r="13" spans="1:6" ht="15.45" x14ac:dyDescent="0.4">
      <c r="A13" s="3" t="s">
        <v>78</v>
      </c>
      <c r="B13" s="3">
        <v>0</v>
      </c>
      <c r="C13" s="4" t="s">
        <v>77</v>
      </c>
      <c r="D13" s="4"/>
    </row>
    <row r="14" spans="1:6" ht="15.45" x14ac:dyDescent="0.4">
      <c r="A14" s="3"/>
      <c r="B14" s="4"/>
      <c r="C14" s="4"/>
      <c r="D14" s="4"/>
    </row>
    <row r="15" spans="1:6" ht="15.45" x14ac:dyDescent="0.4">
      <c r="A15" s="3"/>
      <c r="B15" s="4"/>
      <c r="C15" s="4"/>
      <c r="D15" s="4"/>
    </row>
    <row r="16" spans="1:6" ht="15.45" x14ac:dyDescent="0.4">
      <c r="A16" s="3"/>
      <c r="B16" s="4"/>
      <c r="C16" s="4"/>
      <c r="D16" s="4"/>
    </row>
    <row r="17" spans="1:4" ht="15.9" thickBot="1" x14ac:dyDescent="0.45">
      <c r="A17" s="3" t="s">
        <v>2</v>
      </c>
      <c r="B17" s="15">
        <f>SUM(B11:B16)</f>
        <v>1</v>
      </c>
      <c r="C17" s="4" t="s">
        <v>284</v>
      </c>
      <c r="D17" s="4"/>
    </row>
    <row r="18" spans="1:4" ht="15.9" thickTop="1" x14ac:dyDescent="0.4">
      <c r="A18" s="3"/>
      <c r="B18" s="3"/>
      <c r="C18" s="4"/>
      <c r="D18" s="4"/>
    </row>
    <row r="19" spans="1:4" ht="15.45" x14ac:dyDescent="0.4">
      <c r="A19" s="3"/>
      <c r="B19" s="3"/>
      <c r="C19" s="4"/>
      <c r="D19" s="4"/>
    </row>
    <row r="20" spans="1:4" ht="15.45" x14ac:dyDescent="0.4">
      <c r="A20" s="3"/>
      <c r="B20" s="3"/>
      <c r="C20" s="4"/>
      <c r="D20" s="4"/>
    </row>
    <row r="21" spans="1:4" ht="15.45" x14ac:dyDescent="0.4">
      <c r="A21" s="86" t="s">
        <v>93</v>
      </c>
      <c r="B21" s="16"/>
      <c r="C21" s="153"/>
      <c r="D21" s="4"/>
    </row>
    <row r="22" spans="1:4" ht="15.45" x14ac:dyDescent="0.4">
      <c r="A22" s="11"/>
      <c r="B22" s="3"/>
      <c r="C22" s="4"/>
      <c r="D22" s="4"/>
    </row>
    <row r="23" spans="1:4" ht="15.9" thickBot="1" x14ac:dyDescent="0.45">
      <c r="A23" s="12" t="s">
        <v>105</v>
      </c>
      <c r="B23" s="12" t="s">
        <v>26</v>
      </c>
      <c r="C23" s="12" t="s">
        <v>139</v>
      </c>
      <c r="D23" s="4"/>
    </row>
    <row r="24" spans="1:4" ht="15.45" x14ac:dyDescent="0.4">
      <c r="A24" s="3" t="s">
        <v>23</v>
      </c>
      <c r="B24" s="3" t="s">
        <v>23</v>
      </c>
      <c r="C24" s="4" t="s">
        <v>23</v>
      </c>
      <c r="D24" s="4"/>
    </row>
    <row r="25" spans="1:4" ht="15.45" x14ac:dyDescent="0.4">
      <c r="A25" s="3" t="s">
        <v>100</v>
      </c>
      <c r="B25" s="3">
        <v>1</v>
      </c>
      <c r="C25" s="4"/>
      <c r="D25" s="4"/>
    </row>
    <row r="26" spans="1:4" ht="15.45" x14ac:dyDescent="0.4">
      <c r="A26" s="3"/>
      <c r="B26" s="3"/>
      <c r="C26" s="4"/>
      <c r="D26" s="4"/>
    </row>
    <row r="27" spans="1:4" ht="15.45" x14ac:dyDescent="0.4">
      <c r="A27" s="3"/>
      <c r="B27" s="3"/>
      <c r="C27" s="4"/>
      <c r="D27" s="4"/>
    </row>
    <row r="28" spans="1:4" ht="15.9" thickBot="1" x14ac:dyDescent="0.45">
      <c r="A28" s="3" t="s">
        <v>2</v>
      </c>
      <c r="B28" s="15">
        <f>SUM(B24:B27)</f>
        <v>1</v>
      </c>
      <c r="C28" s="4" t="str">
        <f>C17</f>
        <v>To Exhibit B</v>
      </c>
      <c r="D28" s="4"/>
    </row>
    <row r="29" spans="1:4" ht="15.9" thickTop="1" x14ac:dyDescent="0.4">
      <c r="A29" s="3"/>
      <c r="B29" s="3"/>
      <c r="C29" s="4"/>
      <c r="D29" s="4"/>
    </row>
    <row r="30" spans="1:4" ht="15.45" x14ac:dyDescent="0.4">
      <c r="A30" s="3"/>
      <c r="B30" s="3"/>
      <c r="C30" s="4"/>
    </row>
    <row r="31" spans="1:4" ht="15.45" x14ac:dyDescent="0.4">
      <c r="A31" s="62" t="s">
        <v>23</v>
      </c>
      <c r="B31" s="3"/>
      <c r="C31" s="4"/>
    </row>
    <row r="32" spans="1:4" ht="15.45" x14ac:dyDescent="0.4">
      <c r="A32" s="3"/>
      <c r="B32" s="3"/>
      <c r="C32" s="3"/>
    </row>
    <row r="33" spans="1:3" ht="15.45" x14ac:dyDescent="0.4">
      <c r="A33" s="3"/>
      <c r="B33" s="3"/>
      <c r="C33" s="3"/>
    </row>
    <row r="34" spans="1:3" ht="15.45" x14ac:dyDescent="0.4">
      <c r="A34" s="3"/>
      <c r="B34" s="3"/>
      <c r="C34" s="3"/>
    </row>
    <row r="35" spans="1:3" ht="15.45" x14ac:dyDescent="0.4">
      <c r="A35" s="3"/>
      <c r="B35" s="3"/>
      <c r="C35" s="3"/>
    </row>
    <row r="36" spans="1:3" ht="15.45" x14ac:dyDescent="0.4">
      <c r="A36" s="3"/>
      <c r="B36" s="3"/>
      <c r="C36" s="3"/>
    </row>
    <row r="37" spans="1:3" ht="15.45" x14ac:dyDescent="0.4">
      <c r="A37" s="3"/>
      <c r="B37" s="3"/>
      <c r="C37" s="3"/>
    </row>
  </sheetData>
  <phoneticPr fontId="0" type="noConversion"/>
  <pageMargins left="0.45" right="0.45" top="1" bottom="0.75" header="0.3" footer="0.3"/>
  <pageSetup orientation="portrait" r:id="rId1"/>
  <headerFooter>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2"/>
  <sheetViews>
    <sheetView zoomScaleNormal="100" workbookViewId="0">
      <pane ySplit="8" topLeftCell="A16" activePane="bottomLeft" state="frozen"/>
      <selection pane="bottomLeft" activeCell="G27" sqref="G27"/>
    </sheetView>
  </sheetViews>
  <sheetFormatPr defaultColWidth="9.15234375" defaultRowHeight="14.15" x14ac:dyDescent="0.35"/>
  <cols>
    <col min="1" max="1" width="33.69140625" style="1" customWidth="1"/>
    <col min="2" max="2" width="3" style="1" customWidth="1"/>
    <col min="3" max="3" width="15.4609375" style="1" bestFit="1" customWidth="1"/>
    <col min="4" max="4" width="3.23046875" style="1" customWidth="1"/>
    <col min="5" max="5" width="13" style="1" customWidth="1"/>
    <col min="6" max="6" width="2.69140625" style="1" customWidth="1"/>
    <col min="7" max="7" width="14.69140625" style="1" bestFit="1" customWidth="1"/>
    <col min="8" max="8" width="2" style="1" customWidth="1"/>
    <col min="9" max="16384" width="9.15234375" style="1"/>
  </cols>
  <sheetData>
    <row r="1" spans="1:10" ht="15" x14ac:dyDescent="0.35">
      <c r="A1" s="203" t="str">
        <f>'Exh A -Rate Info'!C5</f>
        <v>ABC International</v>
      </c>
      <c r="B1" s="8"/>
    </row>
    <row r="2" spans="1:10" ht="15" x14ac:dyDescent="0.35">
      <c r="A2" s="203" t="str">
        <f>'Exh A -Rate Info'!C7</f>
        <v>XXXX</v>
      </c>
      <c r="B2" s="8"/>
    </row>
    <row r="3" spans="1:10" ht="17.600000000000001" x14ac:dyDescent="0.4">
      <c r="A3" s="9" t="s">
        <v>281</v>
      </c>
      <c r="B3" s="8"/>
    </row>
    <row r="4" spans="1:10" ht="15" x14ac:dyDescent="0.35">
      <c r="A4" s="67" t="s">
        <v>95</v>
      </c>
      <c r="B4" s="8"/>
    </row>
    <row r="5" spans="1:10" ht="15.45" x14ac:dyDescent="0.4">
      <c r="A5" s="34"/>
      <c r="B5" s="8"/>
    </row>
    <row r="6" spans="1:10" s="2" customFormat="1" ht="15.45" x14ac:dyDescent="0.4">
      <c r="A6" s="38"/>
      <c r="B6" s="38"/>
      <c r="C6" s="38" t="s">
        <v>7</v>
      </c>
      <c r="D6" s="38"/>
      <c r="E6" s="38"/>
      <c r="F6" s="38"/>
      <c r="G6" s="38"/>
      <c r="H6" s="87"/>
      <c r="I6" s="11"/>
      <c r="J6" s="11"/>
    </row>
    <row r="7" spans="1:10" s="2" customFormat="1" ht="15.9" thickBot="1" x14ac:dyDescent="0.45">
      <c r="A7" s="88" t="s">
        <v>32</v>
      </c>
      <c r="B7" s="89"/>
      <c r="C7" s="89" t="s">
        <v>24</v>
      </c>
      <c r="D7" s="89"/>
      <c r="E7" s="89" t="s">
        <v>9</v>
      </c>
      <c r="F7" s="89"/>
      <c r="G7" s="89" t="s">
        <v>0</v>
      </c>
      <c r="H7" s="87"/>
      <c r="I7" s="11"/>
      <c r="J7" s="11"/>
    </row>
    <row r="8" spans="1:10" ht="15.45" x14ac:dyDescent="0.4">
      <c r="A8" s="3"/>
      <c r="B8" s="3"/>
      <c r="C8" s="3"/>
      <c r="D8" s="3"/>
      <c r="E8" s="3"/>
      <c r="F8" s="3"/>
      <c r="G8" s="3"/>
      <c r="H8" s="4"/>
      <c r="I8" s="3"/>
      <c r="J8" s="3"/>
    </row>
    <row r="9" spans="1:10" ht="15.45" x14ac:dyDescent="0.4">
      <c r="A9" s="16" t="s">
        <v>18</v>
      </c>
      <c r="B9" s="35" t="s">
        <v>3</v>
      </c>
      <c r="C9" s="11" t="s">
        <v>28</v>
      </c>
      <c r="D9" s="3"/>
      <c r="E9" s="3"/>
      <c r="F9" s="3"/>
      <c r="G9" s="3"/>
      <c r="H9" s="4"/>
      <c r="I9" s="3"/>
      <c r="J9" s="3"/>
    </row>
    <row r="10" spans="1:10" ht="15.45" x14ac:dyDescent="0.4">
      <c r="A10" s="3"/>
      <c r="B10" s="3"/>
      <c r="C10" s="3"/>
      <c r="D10" s="3"/>
      <c r="E10" s="3"/>
      <c r="F10" s="3"/>
      <c r="G10" s="3"/>
      <c r="H10" s="4"/>
      <c r="I10" s="3"/>
      <c r="J10" s="3"/>
    </row>
    <row r="11" spans="1:10" ht="15.45" x14ac:dyDescent="0.4">
      <c r="A11" s="16" t="s">
        <v>19</v>
      </c>
      <c r="B11" s="3"/>
      <c r="C11" s="3"/>
      <c r="D11" s="3"/>
      <c r="E11" s="3"/>
      <c r="F11" s="3"/>
      <c r="G11" s="3"/>
      <c r="H11" s="4"/>
      <c r="I11" s="3"/>
      <c r="J11" s="3"/>
    </row>
    <row r="12" spans="1:10" ht="15.45" x14ac:dyDescent="0.4">
      <c r="A12" s="3" t="s">
        <v>14</v>
      </c>
      <c r="B12" s="3"/>
      <c r="C12" s="3">
        <v>2</v>
      </c>
      <c r="D12" s="3"/>
      <c r="E12" s="36">
        <v>1</v>
      </c>
      <c r="F12" s="36"/>
      <c r="G12" s="36">
        <f>C12-E12</f>
        <v>1</v>
      </c>
      <c r="H12" s="4"/>
      <c r="I12" s="3"/>
      <c r="J12" s="3"/>
    </row>
    <row r="13" spans="1:10" ht="15.45" x14ac:dyDescent="0.4">
      <c r="A13" s="3" t="s">
        <v>17</v>
      </c>
      <c r="B13" s="3"/>
      <c r="C13" s="3"/>
      <c r="D13" s="3"/>
      <c r="E13" s="36"/>
      <c r="F13" s="36"/>
      <c r="G13" s="36">
        <f t="shared" ref="G13:G22" si="0">C13-E13</f>
        <v>0</v>
      </c>
      <c r="H13" s="4"/>
      <c r="I13" s="3"/>
      <c r="J13" s="3"/>
    </row>
    <row r="14" spans="1:10" ht="15.45" x14ac:dyDescent="0.4">
      <c r="A14" s="3" t="s">
        <v>15</v>
      </c>
      <c r="B14" s="3"/>
      <c r="C14" s="3"/>
      <c r="D14" s="3"/>
      <c r="E14" s="36"/>
      <c r="F14" s="36"/>
      <c r="G14" s="36">
        <f t="shared" si="0"/>
        <v>0</v>
      </c>
      <c r="H14" s="4"/>
      <c r="I14" s="3"/>
      <c r="J14" s="3"/>
    </row>
    <row r="15" spans="1:10" ht="15.45" x14ac:dyDescent="0.4">
      <c r="A15" s="3" t="s">
        <v>16</v>
      </c>
      <c r="B15" s="3"/>
      <c r="C15" s="3"/>
      <c r="D15" s="3"/>
      <c r="E15" s="36"/>
      <c r="F15" s="36"/>
      <c r="G15" s="36">
        <f t="shared" si="0"/>
        <v>0</v>
      </c>
      <c r="H15" s="4"/>
      <c r="I15" s="3"/>
      <c r="J15" s="3"/>
    </row>
    <row r="16" spans="1:10" ht="15.45" x14ac:dyDescent="0.4">
      <c r="A16" s="3"/>
      <c r="B16" s="3"/>
      <c r="C16" s="3"/>
      <c r="D16" s="3"/>
      <c r="E16" s="36"/>
      <c r="F16" s="36"/>
      <c r="G16" s="36"/>
      <c r="H16" s="4"/>
      <c r="I16" s="3"/>
      <c r="J16" s="3"/>
    </row>
    <row r="17" spans="1:22" ht="15.45" x14ac:dyDescent="0.4">
      <c r="A17" s="16" t="s">
        <v>20</v>
      </c>
      <c r="B17" s="3"/>
      <c r="C17" s="3"/>
      <c r="D17" s="3"/>
      <c r="E17" s="36"/>
      <c r="F17" s="36"/>
      <c r="G17" s="36"/>
      <c r="H17" s="4"/>
      <c r="I17" s="3"/>
      <c r="J17" s="3"/>
    </row>
    <row r="18" spans="1:22" ht="15.45" x14ac:dyDescent="0.4">
      <c r="A18" s="3" t="s">
        <v>10</v>
      </c>
      <c r="B18" s="3"/>
      <c r="C18" s="3"/>
      <c r="D18" s="3"/>
      <c r="E18" s="36"/>
      <c r="F18" s="36"/>
      <c r="G18" s="36">
        <f>C18-E18</f>
        <v>0</v>
      </c>
      <c r="H18" s="4"/>
      <c r="I18" s="3"/>
      <c r="J18" s="3"/>
    </row>
    <row r="19" spans="1:22" ht="15.45" x14ac:dyDescent="0.4">
      <c r="A19" s="3" t="s">
        <v>11</v>
      </c>
      <c r="B19" s="3"/>
      <c r="C19" s="3"/>
      <c r="D19" s="3"/>
      <c r="E19" s="36"/>
      <c r="F19" s="36"/>
      <c r="G19" s="36">
        <f t="shared" si="0"/>
        <v>0</v>
      </c>
      <c r="H19" s="4"/>
      <c r="I19" s="3"/>
      <c r="J19" s="3"/>
    </row>
    <row r="20" spans="1:22" ht="15.45" x14ac:dyDescent="0.4">
      <c r="A20" s="3" t="s">
        <v>12</v>
      </c>
      <c r="B20" s="3"/>
      <c r="C20" s="3"/>
      <c r="D20" s="3"/>
      <c r="E20" s="36"/>
      <c r="F20" s="36"/>
      <c r="G20" s="36">
        <f t="shared" si="0"/>
        <v>0</v>
      </c>
      <c r="H20" s="4"/>
      <c r="I20" s="3"/>
      <c r="J20" s="3"/>
      <c r="K20" s="1" t="s">
        <v>23</v>
      </c>
    </row>
    <row r="21" spans="1:22" ht="15.45" x14ac:dyDescent="0.4">
      <c r="A21" s="3" t="s">
        <v>30</v>
      </c>
      <c r="B21" s="3"/>
      <c r="C21" s="3"/>
      <c r="D21" s="3"/>
      <c r="E21" s="37"/>
      <c r="F21" s="37"/>
      <c r="G21" s="36">
        <f t="shared" si="0"/>
        <v>0</v>
      </c>
      <c r="H21" s="4"/>
      <c r="I21" s="3"/>
      <c r="J21" s="3"/>
    </row>
    <row r="22" spans="1:22" ht="15.45" x14ac:dyDescent="0.4">
      <c r="A22" s="3" t="s">
        <v>13</v>
      </c>
      <c r="B22" s="3"/>
      <c r="C22" s="3"/>
      <c r="D22" s="3"/>
      <c r="E22" s="37"/>
      <c r="F22" s="37"/>
      <c r="G22" s="36">
        <f t="shared" si="0"/>
        <v>0</v>
      </c>
      <c r="H22" s="4"/>
      <c r="I22" s="3"/>
      <c r="J22" s="3"/>
    </row>
    <row r="23" spans="1:22" ht="15.45" x14ac:dyDescent="0.4">
      <c r="A23" s="3"/>
      <c r="B23" s="3"/>
      <c r="C23" s="4"/>
      <c r="D23" s="3"/>
      <c r="E23" s="3"/>
      <c r="F23" s="4"/>
      <c r="G23" s="3"/>
      <c r="H23" s="4"/>
      <c r="I23" s="3"/>
      <c r="J23" s="3"/>
    </row>
    <row r="24" spans="1:22" ht="15.9" thickBot="1" x14ac:dyDescent="0.45">
      <c r="A24" s="3" t="s">
        <v>2</v>
      </c>
      <c r="B24" s="14"/>
      <c r="C24" s="41">
        <f>SUM(C9:C23)</f>
        <v>2</v>
      </c>
      <c r="D24" s="3"/>
      <c r="E24" s="41">
        <f>SUM(E9:E23)</f>
        <v>1</v>
      </c>
      <c r="F24" s="4"/>
      <c r="G24" s="41">
        <f>SUM(G9:G23)</f>
        <v>1</v>
      </c>
      <c r="H24" s="4"/>
      <c r="I24" s="3"/>
      <c r="J24" s="3"/>
    </row>
    <row r="25" spans="1:22" ht="15.9" thickTop="1" x14ac:dyDescent="0.4">
      <c r="A25" s="3"/>
      <c r="B25" s="3"/>
      <c r="C25" s="38"/>
      <c r="D25" s="3"/>
      <c r="E25" s="3"/>
      <c r="F25" s="4"/>
      <c r="G25" s="38" t="s">
        <v>4</v>
      </c>
      <c r="H25" s="39"/>
      <c r="I25" s="3"/>
      <c r="J25" s="3"/>
    </row>
    <row r="26" spans="1:22" ht="15.45" x14ac:dyDescent="0.4">
      <c r="A26" s="3"/>
      <c r="B26" s="3"/>
      <c r="C26" s="4"/>
      <c r="D26" s="3"/>
      <c r="E26" s="3"/>
      <c r="F26" s="3"/>
      <c r="G26" s="3" t="s">
        <v>284</v>
      </c>
      <c r="H26" s="3"/>
      <c r="I26" s="3"/>
      <c r="J26" s="3"/>
    </row>
    <row r="27" spans="1:22" ht="15.45" x14ac:dyDescent="0.4">
      <c r="A27" s="3"/>
      <c r="B27" s="3"/>
      <c r="C27" s="39"/>
      <c r="D27" s="3"/>
      <c r="E27" s="3"/>
      <c r="F27" s="3"/>
      <c r="G27" s="3"/>
      <c r="H27" s="3"/>
      <c r="I27" s="3"/>
      <c r="J27" s="3"/>
    </row>
    <row r="28" spans="1:22" ht="15.45" x14ac:dyDescent="0.4">
      <c r="A28" s="3"/>
      <c r="B28" s="3"/>
      <c r="C28" s="39"/>
      <c r="D28" s="3"/>
      <c r="E28" s="3"/>
      <c r="F28" s="3"/>
      <c r="G28" s="3"/>
      <c r="H28" s="3"/>
      <c r="I28" s="3"/>
      <c r="J28" s="3"/>
    </row>
    <row r="29" spans="1:22" ht="15.9" thickBot="1" x14ac:dyDescent="0.45">
      <c r="A29" s="16" t="s">
        <v>21</v>
      </c>
      <c r="B29" s="3"/>
      <c r="C29" s="3"/>
      <c r="D29" s="3"/>
      <c r="E29" s="3"/>
      <c r="F29" s="3"/>
      <c r="G29" s="74" t="s">
        <v>23</v>
      </c>
      <c r="H29" s="61" t="s">
        <v>29</v>
      </c>
      <c r="I29" s="3"/>
      <c r="J29" s="3"/>
    </row>
    <row r="30" spans="1:22" ht="15.9" thickTop="1" x14ac:dyDescent="0.4">
      <c r="A30" s="16"/>
      <c r="B30" s="3"/>
      <c r="C30" s="3"/>
      <c r="D30" s="3"/>
      <c r="E30" s="3"/>
      <c r="F30" s="3"/>
      <c r="G30" s="40"/>
      <c r="H30" s="40"/>
      <c r="I30" s="3"/>
      <c r="J30" s="3"/>
    </row>
    <row r="31" spans="1:22" ht="15.45" x14ac:dyDescent="0.4">
      <c r="A31" s="271"/>
      <c r="B31" s="273"/>
      <c r="C31" s="273"/>
      <c r="D31" s="273"/>
      <c r="E31" s="273"/>
      <c r="F31" s="273"/>
      <c r="G31" s="273"/>
      <c r="H31" s="272"/>
      <c r="I31" s="3"/>
      <c r="J31" s="3"/>
    </row>
    <row r="32" spans="1:22" ht="15" customHeight="1" x14ac:dyDescent="0.4">
      <c r="A32" s="271" t="s">
        <v>75</v>
      </c>
      <c r="B32" s="3"/>
      <c r="C32" s="3"/>
      <c r="D32" s="3"/>
      <c r="E32" s="3"/>
      <c r="F32" s="3"/>
      <c r="G32" s="3"/>
      <c r="H32" s="3"/>
      <c r="I32" s="3"/>
      <c r="J32" s="3"/>
      <c r="N32" s="16" t="s">
        <v>23</v>
      </c>
      <c r="O32" s="3"/>
      <c r="P32" s="3"/>
      <c r="Q32" s="3"/>
      <c r="R32" s="3"/>
      <c r="S32" s="3"/>
      <c r="T32" s="3"/>
      <c r="U32" s="3"/>
      <c r="V32" s="3"/>
    </row>
    <row r="33" spans="1:22" ht="15" customHeight="1" x14ac:dyDescent="0.4">
      <c r="A33" s="271"/>
      <c r="B33" s="3"/>
      <c r="C33" s="3"/>
      <c r="D33" s="3"/>
      <c r="E33" s="3"/>
      <c r="F33" s="3"/>
      <c r="G33" s="3"/>
      <c r="H33" s="3"/>
      <c r="I33" s="3"/>
      <c r="J33" s="3"/>
      <c r="N33" s="16"/>
      <c r="O33" s="3"/>
      <c r="P33" s="3"/>
      <c r="Q33" s="3"/>
      <c r="R33" s="3"/>
      <c r="S33" s="3"/>
      <c r="T33" s="3"/>
      <c r="U33" s="3"/>
      <c r="V33" s="3"/>
    </row>
    <row r="34" spans="1:22" ht="15.55" customHeight="1" x14ac:dyDescent="0.4">
      <c r="A34" s="271" t="s">
        <v>271</v>
      </c>
      <c r="B34" s="256"/>
      <c r="C34" s="256"/>
      <c r="D34" s="256"/>
      <c r="E34" s="256"/>
      <c r="F34" s="256"/>
      <c r="G34" s="256"/>
      <c r="H34" s="256"/>
      <c r="I34" s="3"/>
      <c r="J34" s="3"/>
    </row>
    <row r="35" spans="1:22" ht="15.45" x14ac:dyDescent="0.4">
      <c r="A35" s="262" t="s">
        <v>272</v>
      </c>
      <c r="B35" s="256"/>
      <c r="C35" s="256"/>
      <c r="D35" s="256"/>
      <c r="E35" s="256"/>
      <c r="F35" s="256"/>
      <c r="G35" s="256"/>
      <c r="H35" s="256"/>
      <c r="I35" s="3"/>
      <c r="J35" s="3"/>
    </row>
    <row r="36" spans="1:22" ht="15.45" x14ac:dyDescent="0.4">
      <c r="A36" s="262" t="s">
        <v>273</v>
      </c>
      <c r="B36" s="256"/>
      <c r="C36" s="256"/>
      <c r="D36" s="256"/>
      <c r="E36" s="256"/>
      <c r="F36" s="256"/>
      <c r="G36" s="256"/>
      <c r="H36" s="256"/>
      <c r="I36" s="3"/>
      <c r="J36" s="3"/>
    </row>
    <row r="37" spans="1:22" ht="15.45" x14ac:dyDescent="0.4">
      <c r="A37" s="271"/>
      <c r="B37" s="3"/>
      <c r="C37" s="3"/>
      <c r="D37" s="3"/>
      <c r="E37" s="3"/>
      <c r="F37" s="3"/>
      <c r="G37" s="3"/>
      <c r="H37" s="3"/>
      <c r="I37" s="3"/>
      <c r="J37" s="3"/>
      <c r="N37" s="3"/>
      <c r="O37" s="3"/>
      <c r="P37" s="3"/>
      <c r="Q37" s="3"/>
      <c r="R37" s="3"/>
      <c r="S37" s="3"/>
      <c r="T37" s="3"/>
      <c r="U37" s="3"/>
      <c r="V37" s="3"/>
    </row>
    <row r="38" spans="1:22" ht="15.55" customHeight="1" x14ac:dyDescent="0.4">
      <c r="A38" s="271" t="s">
        <v>274</v>
      </c>
      <c r="B38" s="255"/>
      <c r="C38" s="255"/>
      <c r="D38" s="255"/>
      <c r="E38" s="255"/>
      <c r="F38" s="255"/>
      <c r="G38" s="255"/>
      <c r="H38" s="255"/>
      <c r="I38" s="3"/>
      <c r="J38" s="3"/>
      <c r="N38" s="274" t="s">
        <v>23</v>
      </c>
      <c r="O38" s="271"/>
      <c r="P38" s="271"/>
      <c r="Q38" s="271"/>
      <c r="R38" s="271"/>
      <c r="S38" s="271"/>
      <c r="T38" s="271"/>
      <c r="U38" s="271"/>
      <c r="V38" s="271"/>
    </row>
    <row r="39" spans="1:22" ht="15.45" x14ac:dyDescent="0.4">
      <c r="A39" s="271" t="s">
        <v>275</v>
      </c>
      <c r="B39" s="255"/>
      <c r="C39" s="255"/>
      <c r="D39" s="255"/>
      <c r="E39" s="255"/>
      <c r="F39" s="255"/>
      <c r="G39" s="255"/>
      <c r="H39" s="255"/>
      <c r="I39" s="3"/>
      <c r="J39" s="3"/>
      <c r="N39" s="76"/>
      <c r="O39" s="75"/>
      <c r="P39" s="75"/>
      <c r="Q39" s="75"/>
      <c r="R39" s="75"/>
      <c r="S39" s="75"/>
      <c r="T39" s="75"/>
      <c r="U39" s="75"/>
      <c r="V39" s="75"/>
    </row>
    <row r="40" spans="1:22" ht="15.45" x14ac:dyDescent="0.4">
      <c r="A40" s="271" t="s">
        <v>276</v>
      </c>
      <c r="B40" s="255"/>
      <c r="C40" s="255"/>
      <c r="D40" s="255"/>
      <c r="E40" s="255"/>
      <c r="F40" s="255"/>
      <c r="G40" s="255"/>
      <c r="H40" s="255"/>
      <c r="I40" s="3"/>
      <c r="J40" s="3"/>
      <c r="N40" s="76"/>
      <c r="O40" s="75"/>
      <c r="P40" s="75"/>
      <c r="Q40" s="75"/>
      <c r="R40" s="75"/>
      <c r="S40" s="75"/>
      <c r="T40" s="75"/>
      <c r="U40" s="75"/>
      <c r="V40" s="75"/>
    </row>
    <row r="41" spans="1:22" ht="15.45" x14ac:dyDescent="0.4">
      <c r="A41" s="3"/>
      <c r="B41" s="3"/>
      <c r="C41" s="3"/>
      <c r="D41" s="3"/>
      <c r="E41" s="3"/>
      <c r="F41" s="3"/>
      <c r="G41" s="3"/>
      <c r="H41" s="3"/>
      <c r="I41" s="3"/>
      <c r="J41" s="3"/>
    </row>
    <row r="42" spans="1:22" ht="15.45" x14ac:dyDescent="0.4">
      <c r="A42" s="3"/>
      <c r="B42" s="3"/>
      <c r="C42" s="3"/>
      <c r="D42" s="3"/>
      <c r="E42" s="3"/>
      <c r="F42" s="3"/>
      <c r="G42" s="3"/>
      <c r="H42" s="3"/>
      <c r="I42" s="3"/>
      <c r="J42" s="3"/>
    </row>
  </sheetData>
  <phoneticPr fontId="7" type="noConversion"/>
  <pageMargins left="0.5" right="0.5" top="1" bottom="1" header="0.5" footer="0.5"/>
  <pageSetup scale="98" orientation="portrait" r:id="rId1"/>
  <headerFooter alignWithMargins="0">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71"/>
  <sheetViews>
    <sheetView workbookViewId="0">
      <selection activeCell="A5" sqref="A5"/>
    </sheetView>
  </sheetViews>
  <sheetFormatPr defaultColWidth="8.15234375" defaultRowHeight="15.45" x14ac:dyDescent="0.4"/>
  <cols>
    <col min="1" max="1" width="31.23046875" style="125" customWidth="1"/>
    <col min="2" max="2" width="1.61328125" style="95" customWidth="1"/>
    <col min="3" max="5" width="11.53515625" style="95" customWidth="1"/>
    <col min="6" max="6" width="1.53515625" style="95" customWidth="1"/>
    <col min="7" max="9" width="11.53515625" style="95" customWidth="1"/>
    <col min="10" max="10" width="1.53515625" style="95" customWidth="1"/>
    <col min="11" max="13" width="11.53515625" style="95" customWidth="1"/>
    <col min="14" max="14" width="1.53515625" style="95" customWidth="1"/>
    <col min="15" max="17" width="11.53515625" style="95" customWidth="1"/>
    <col min="18" max="18" width="1.53515625" style="125" customWidth="1"/>
    <col min="19" max="19" width="11.53515625" style="95" customWidth="1"/>
    <col min="20" max="20" width="11.53515625" style="99" customWidth="1"/>
    <col min="21" max="21" width="11.53515625" style="95" customWidth="1"/>
    <col min="22" max="22" width="1.53515625" style="95" customWidth="1"/>
    <col min="23" max="25" width="11.53515625" style="95" customWidth="1"/>
    <col min="26" max="26" width="1.53515625" style="95" customWidth="1"/>
    <col min="27" max="16384" width="8.15234375" style="95"/>
  </cols>
  <sheetData>
    <row r="1" spans="1:25" x14ac:dyDescent="0.4">
      <c r="A1" s="203" t="str">
        <f>'Exh A -Rate Info'!C5</f>
        <v>ABC International</v>
      </c>
      <c r="R1" s="96"/>
      <c r="S1" s="96"/>
      <c r="T1" s="96"/>
      <c r="U1" s="96"/>
      <c r="V1" s="96"/>
      <c r="W1" s="96"/>
      <c r="X1" s="96"/>
      <c r="Y1" s="96"/>
    </row>
    <row r="2" spans="1:25" x14ac:dyDescent="0.4">
      <c r="A2" s="203" t="str">
        <f>'Exh A -Rate Info'!C7</f>
        <v>XXXX</v>
      </c>
      <c r="R2" s="96"/>
      <c r="S2" s="96"/>
      <c r="T2" s="96"/>
      <c r="U2" s="96"/>
      <c r="V2" s="96"/>
      <c r="W2" s="96"/>
      <c r="X2" s="96"/>
      <c r="Y2" s="96"/>
    </row>
    <row r="3" spans="1:25" x14ac:dyDescent="0.4">
      <c r="A3" s="97" t="s">
        <v>282</v>
      </c>
      <c r="R3" s="98"/>
      <c r="S3" s="98"/>
      <c r="T3" s="98"/>
      <c r="U3" s="98"/>
      <c r="V3" s="98"/>
      <c r="W3" s="98"/>
      <c r="X3" s="98"/>
      <c r="Y3" s="98"/>
    </row>
    <row r="4" spans="1:25" x14ac:dyDescent="0.4">
      <c r="A4" s="98"/>
      <c r="R4" s="98"/>
      <c r="S4" s="98"/>
      <c r="T4" s="98"/>
      <c r="U4" s="98"/>
      <c r="V4" s="98"/>
      <c r="W4" s="98"/>
      <c r="X4" s="98"/>
      <c r="Y4" s="98"/>
    </row>
    <row r="5" spans="1:25" ht="15.55" customHeight="1" x14ac:dyDescent="0.4">
      <c r="A5" s="156" t="s">
        <v>321</v>
      </c>
      <c r="B5" s="156"/>
      <c r="C5" s="156"/>
      <c r="D5" s="156"/>
      <c r="E5" s="156"/>
      <c r="F5" s="156"/>
      <c r="G5" s="156"/>
      <c r="H5" s="156"/>
      <c r="I5" s="156"/>
      <c r="J5" s="156"/>
      <c r="K5" s="156"/>
      <c r="L5" s="156"/>
      <c r="M5" s="156"/>
      <c r="N5" s="156"/>
      <c r="O5" s="156"/>
      <c r="P5" s="156"/>
      <c r="Q5" s="156"/>
      <c r="R5" s="156"/>
      <c r="S5" s="156"/>
      <c r="T5" s="156"/>
      <c r="U5" s="156"/>
      <c r="V5" s="156"/>
      <c r="W5" s="156"/>
      <c r="X5" s="156"/>
      <c r="Y5" s="156"/>
    </row>
    <row r="6" spans="1:25" x14ac:dyDescent="0.4">
      <c r="A6" s="331" t="s">
        <v>322</v>
      </c>
      <c r="B6" s="148"/>
      <c r="C6" s="148"/>
      <c r="D6" s="148"/>
      <c r="E6" s="148"/>
      <c r="F6" s="148"/>
      <c r="G6" s="148"/>
      <c r="H6" s="148"/>
      <c r="I6" s="148"/>
      <c r="J6" s="148"/>
      <c r="K6" s="148"/>
      <c r="L6" s="148"/>
      <c r="M6" s="148"/>
      <c r="N6" s="148"/>
      <c r="O6" s="148"/>
      <c r="P6" s="148"/>
      <c r="Q6" s="148"/>
      <c r="R6" s="148"/>
      <c r="S6" s="148"/>
      <c r="T6" s="148"/>
      <c r="U6" s="148"/>
      <c r="V6" s="148"/>
      <c r="W6" s="148"/>
      <c r="X6" s="148"/>
      <c r="Y6" s="148"/>
    </row>
    <row r="7" spans="1:25" x14ac:dyDescent="0.4">
      <c r="A7" s="95"/>
      <c r="K7" s="118"/>
      <c r="L7" s="118"/>
      <c r="M7" s="118"/>
      <c r="O7" s="118"/>
      <c r="P7" s="118"/>
      <c r="Q7" s="118"/>
      <c r="R7" s="95"/>
      <c r="S7" s="103"/>
      <c r="T7" s="103"/>
      <c r="U7" s="103"/>
      <c r="V7" s="103"/>
      <c r="W7" s="104"/>
      <c r="X7" s="104"/>
      <c r="Y7" s="104"/>
    </row>
    <row r="8" spans="1:25" x14ac:dyDescent="0.4">
      <c r="A8" s="105" t="s">
        <v>155</v>
      </c>
      <c r="C8" s="275" t="s">
        <v>156</v>
      </c>
      <c r="D8" s="275"/>
      <c r="E8" s="275"/>
      <c r="G8" s="276"/>
      <c r="H8" s="277" t="s">
        <v>157</v>
      </c>
      <c r="I8" s="277"/>
      <c r="K8" s="277"/>
      <c r="L8" s="277" t="s">
        <v>158</v>
      </c>
      <c r="M8" s="277"/>
      <c r="O8" s="277" t="s">
        <v>277</v>
      </c>
      <c r="P8" s="277"/>
      <c r="Q8" s="277"/>
      <c r="R8" s="100"/>
      <c r="S8" s="278"/>
      <c r="T8" s="278" t="s">
        <v>159</v>
      </c>
      <c r="U8" s="278"/>
      <c r="V8" s="103"/>
      <c r="W8" s="277"/>
      <c r="X8" s="277" t="s">
        <v>160</v>
      </c>
      <c r="Y8" s="277"/>
    </row>
    <row r="9" spans="1:25" x14ac:dyDescent="0.4">
      <c r="A9" s="106" t="s">
        <v>33</v>
      </c>
      <c r="C9" s="107"/>
      <c r="D9" s="102"/>
      <c r="E9" s="108">
        <v>0</v>
      </c>
      <c r="G9" s="107"/>
      <c r="H9" s="102"/>
      <c r="I9" s="108">
        <v>0</v>
      </c>
      <c r="K9" s="107"/>
      <c r="L9" s="102"/>
      <c r="M9" s="108">
        <v>0</v>
      </c>
      <c r="O9" s="107"/>
      <c r="P9" s="102"/>
      <c r="Q9" s="108">
        <v>0</v>
      </c>
      <c r="R9" s="106"/>
      <c r="S9" s="107"/>
      <c r="T9" s="102"/>
      <c r="U9" s="108">
        <v>0</v>
      </c>
      <c r="V9" s="108"/>
      <c r="W9" s="107"/>
      <c r="X9" s="102"/>
      <c r="Y9" s="108">
        <v>0</v>
      </c>
    </row>
    <row r="10" spans="1:25" x14ac:dyDescent="0.4">
      <c r="A10" s="106" t="s">
        <v>99</v>
      </c>
      <c r="C10" s="109">
        <f>+O10</f>
        <v>0.3</v>
      </c>
      <c r="D10" s="102"/>
      <c r="E10" s="108">
        <f>E9*C10</f>
        <v>0</v>
      </c>
      <c r="G10" s="109">
        <f>+C10</f>
        <v>0.3</v>
      </c>
      <c r="H10" s="102"/>
      <c r="I10" s="108">
        <f>I9*G10</f>
        <v>0</v>
      </c>
      <c r="K10" s="109">
        <f>+W10</f>
        <v>0.3</v>
      </c>
      <c r="L10" s="102"/>
      <c r="M10" s="108">
        <f>M9*K10</f>
        <v>0</v>
      </c>
      <c r="O10" s="109">
        <f>+K10</f>
        <v>0.3</v>
      </c>
      <c r="P10" s="102"/>
      <c r="Q10" s="108">
        <f>Q9*O10</f>
        <v>0</v>
      </c>
      <c r="R10" s="106"/>
      <c r="S10" s="110">
        <v>0.3</v>
      </c>
      <c r="T10" s="102"/>
      <c r="U10" s="108">
        <f>U9*S10</f>
        <v>0</v>
      </c>
      <c r="V10" s="108"/>
      <c r="W10" s="109">
        <f>+S10</f>
        <v>0.3</v>
      </c>
      <c r="X10" s="102"/>
      <c r="Y10" s="108">
        <f>Y9*W10</f>
        <v>0</v>
      </c>
    </row>
    <row r="11" spans="1:25" x14ac:dyDescent="0.4">
      <c r="A11" s="106" t="s">
        <v>161</v>
      </c>
      <c r="C11" s="109"/>
      <c r="D11" s="102"/>
      <c r="E11" s="108">
        <v>0</v>
      </c>
      <c r="G11" s="109"/>
      <c r="H11" s="102"/>
      <c r="I11" s="108">
        <v>0</v>
      </c>
      <c r="K11" s="109"/>
      <c r="L11" s="102"/>
      <c r="M11" s="108">
        <v>0</v>
      </c>
      <c r="O11" s="109"/>
      <c r="P11" s="102"/>
      <c r="Q11" s="108">
        <v>0</v>
      </c>
      <c r="R11" s="106"/>
      <c r="S11" s="110"/>
      <c r="T11" s="102"/>
      <c r="U11" s="108">
        <v>0</v>
      </c>
      <c r="V11" s="108"/>
      <c r="W11" s="109"/>
      <c r="X11" s="102"/>
      <c r="Y11" s="108">
        <v>0</v>
      </c>
    </row>
    <row r="12" spans="1:25" x14ac:dyDescent="0.4">
      <c r="A12" s="106" t="s">
        <v>162</v>
      </c>
      <c r="C12" s="109"/>
      <c r="D12" s="102"/>
      <c r="E12" s="108">
        <v>0</v>
      </c>
      <c r="G12" s="109"/>
      <c r="H12" s="102"/>
      <c r="I12" s="108">
        <v>0</v>
      </c>
      <c r="K12" s="109"/>
      <c r="L12" s="102"/>
      <c r="M12" s="108">
        <v>0</v>
      </c>
      <c r="O12" s="109"/>
      <c r="P12" s="102"/>
      <c r="Q12" s="108">
        <v>0</v>
      </c>
      <c r="R12" s="106"/>
      <c r="S12" s="110"/>
      <c r="T12" s="102"/>
      <c r="U12" s="108">
        <v>0</v>
      </c>
      <c r="V12" s="108"/>
      <c r="W12" s="109"/>
      <c r="X12" s="102"/>
      <c r="Y12" s="108">
        <v>0</v>
      </c>
    </row>
    <row r="13" spans="1:25" x14ac:dyDescent="0.4">
      <c r="A13" s="106" t="s">
        <v>163</v>
      </c>
      <c r="C13" s="107"/>
      <c r="D13" s="102"/>
      <c r="E13" s="108">
        <v>0</v>
      </c>
      <c r="G13" s="107"/>
      <c r="H13" s="102"/>
      <c r="I13" s="108">
        <v>0</v>
      </c>
      <c r="K13" s="107"/>
      <c r="L13" s="102"/>
      <c r="M13" s="108">
        <v>0</v>
      </c>
      <c r="O13" s="107"/>
      <c r="P13" s="102"/>
      <c r="Q13" s="108">
        <v>0</v>
      </c>
      <c r="R13" s="106"/>
      <c r="S13" s="107"/>
      <c r="T13" s="102"/>
      <c r="U13" s="108">
        <v>0</v>
      </c>
      <c r="V13" s="108"/>
      <c r="W13" s="107"/>
      <c r="X13" s="102"/>
      <c r="Y13" s="108">
        <v>0</v>
      </c>
    </row>
    <row r="14" spans="1:25" x14ac:dyDescent="0.4">
      <c r="A14" s="106" t="s">
        <v>164</v>
      </c>
      <c r="C14" s="107"/>
      <c r="D14" s="102"/>
      <c r="E14" s="108">
        <v>0</v>
      </c>
      <c r="G14" s="107"/>
      <c r="H14" s="102"/>
      <c r="I14" s="108">
        <v>0</v>
      </c>
      <c r="K14" s="107"/>
      <c r="L14" s="102"/>
      <c r="M14" s="108">
        <v>0</v>
      </c>
      <c r="O14" s="107"/>
      <c r="P14" s="102"/>
      <c r="Q14" s="108">
        <v>0</v>
      </c>
      <c r="R14" s="106"/>
      <c r="S14" s="107"/>
      <c r="T14" s="102"/>
      <c r="U14" s="108">
        <v>0</v>
      </c>
      <c r="V14" s="108"/>
      <c r="W14" s="107"/>
      <c r="X14" s="102"/>
      <c r="Y14" s="108">
        <v>0</v>
      </c>
    </row>
    <row r="15" spans="1:25" x14ac:dyDescent="0.4">
      <c r="A15" s="106" t="s">
        <v>165</v>
      </c>
      <c r="C15" s="107"/>
      <c r="D15" s="102"/>
      <c r="E15" s="108">
        <v>0</v>
      </c>
      <c r="G15" s="107"/>
      <c r="H15" s="102"/>
      <c r="I15" s="108">
        <v>0</v>
      </c>
      <c r="K15" s="107"/>
      <c r="L15" s="102"/>
      <c r="M15" s="108">
        <v>0</v>
      </c>
      <c r="O15" s="107"/>
      <c r="P15" s="102"/>
      <c r="Q15" s="108">
        <v>0</v>
      </c>
      <c r="R15" s="106"/>
      <c r="S15" s="107"/>
      <c r="T15" s="102"/>
      <c r="U15" s="108">
        <v>0</v>
      </c>
      <c r="V15" s="108"/>
      <c r="W15" s="107"/>
      <c r="X15" s="102"/>
      <c r="Y15" s="108">
        <v>0</v>
      </c>
    </row>
    <row r="16" spans="1:25" x14ac:dyDescent="0.4">
      <c r="A16" s="106" t="s">
        <v>166</v>
      </c>
      <c r="C16" s="107"/>
      <c r="D16" s="102"/>
      <c r="E16" s="108">
        <v>0</v>
      </c>
      <c r="G16" s="107"/>
      <c r="H16" s="102"/>
      <c r="I16" s="108">
        <v>0</v>
      </c>
      <c r="K16" s="107"/>
      <c r="L16" s="102"/>
      <c r="M16" s="108">
        <v>0</v>
      </c>
      <c r="O16" s="107"/>
      <c r="P16" s="102"/>
      <c r="Q16" s="108">
        <v>0</v>
      </c>
      <c r="R16" s="106"/>
      <c r="S16" s="107"/>
      <c r="T16" s="102"/>
      <c r="U16" s="108">
        <v>0</v>
      </c>
      <c r="V16" s="108"/>
      <c r="W16" s="107"/>
      <c r="X16" s="102"/>
      <c r="Y16" s="108">
        <v>0</v>
      </c>
    </row>
    <row r="17" spans="1:25" x14ac:dyDescent="0.4">
      <c r="A17" s="106" t="s">
        <v>167</v>
      </c>
      <c r="C17" s="107"/>
      <c r="D17" s="102"/>
      <c r="E17" s="108">
        <v>0</v>
      </c>
      <c r="G17" s="107"/>
      <c r="H17" s="102"/>
      <c r="I17" s="108">
        <v>0</v>
      </c>
      <c r="K17" s="107"/>
      <c r="L17" s="102"/>
      <c r="M17" s="108">
        <v>0</v>
      </c>
      <c r="O17" s="107"/>
      <c r="P17" s="102"/>
      <c r="Q17" s="108">
        <v>0</v>
      </c>
      <c r="R17" s="106"/>
      <c r="S17" s="107"/>
      <c r="T17" s="102"/>
      <c r="U17" s="108">
        <v>0</v>
      </c>
      <c r="V17" s="108"/>
      <c r="W17" s="107"/>
      <c r="X17" s="102"/>
      <c r="Y17" s="108">
        <v>0</v>
      </c>
    </row>
    <row r="18" spans="1:25" x14ac:dyDescent="0.4">
      <c r="A18" s="111" t="s">
        <v>168</v>
      </c>
      <c r="C18" s="109"/>
      <c r="D18" s="102"/>
      <c r="E18" s="108">
        <v>0</v>
      </c>
      <c r="G18" s="109"/>
      <c r="H18" s="102"/>
      <c r="I18" s="108">
        <v>0</v>
      </c>
      <c r="K18" s="109"/>
      <c r="L18" s="102"/>
      <c r="M18" s="108">
        <v>0</v>
      </c>
      <c r="O18" s="109"/>
      <c r="P18" s="102"/>
      <c r="Q18" s="108">
        <v>0</v>
      </c>
      <c r="R18" s="106"/>
      <c r="S18" s="109"/>
      <c r="T18" s="102"/>
      <c r="U18" s="108">
        <v>0</v>
      </c>
      <c r="V18" s="108"/>
      <c r="W18" s="109"/>
      <c r="X18" s="102"/>
      <c r="Y18" s="108">
        <v>0</v>
      </c>
    </row>
    <row r="19" spans="1:25" x14ac:dyDescent="0.4">
      <c r="A19" s="111" t="s">
        <v>169</v>
      </c>
      <c r="C19" s="109"/>
      <c r="D19" s="102"/>
      <c r="E19" s="108">
        <v>0</v>
      </c>
      <c r="G19" s="109"/>
      <c r="H19" s="102"/>
      <c r="I19" s="108">
        <v>0</v>
      </c>
      <c r="K19" s="109"/>
      <c r="L19" s="102"/>
      <c r="M19" s="108">
        <v>0</v>
      </c>
      <c r="O19" s="109"/>
      <c r="P19" s="102"/>
      <c r="Q19" s="108">
        <v>0</v>
      </c>
      <c r="R19" s="106"/>
      <c r="S19" s="109"/>
      <c r="T19" s="102"/>
      <c r="U19" s="108">
        <v>0</v>
      </c>
      <c r="V19" s="108"/>
      <c r="W19" s="109"/>
      <c r="X19" s="102"/>
      <c r="Y19" s="108">
        <v>0</v>
      </c>
    </row>
    <row r="20" spans="1:25" x14ac:dyDescent="0.4">
      <c r="A20" s="111" t="s">
        <v>170</v>
      </c>
      <c r="C20" s="109"/>
      <c r="D20" s="102"/>
      <c r="E20" s="108">
        <v>0</v>
      </c>
      <c r="G20" s="109"/>
      <c r="H20" s="102"/>
      <c r="I20" s="108">
        <v>0</v>
      </c>
      <c r="K20" s="109"/>
      <c r="L20" s="102"/>
      <c r="M20" s="108">
        <v>0</v>
      </c>
      <c r="O20" s="109"/>
      <c r="P20" s="102"/>
      <c r="Q20" s="108">
        <v>0</v>
      </c>
      <c r="R20" s="106"/>
      <c r="S20" s="109"/>
      <c r="T20" s="102"/>
      <c r="U20" s="108">
        <v>0</v>
      </c>
      <c r="V20" s="108"/>
      <c r="W20" s="109"/>
      <c r="X20" s="102"/>
      <c r="Y20" s="108">
        <v>0</v>
      </c>
    </row>
    <row r="21" spans="1:25" x14ac:dyDescent="0.4">
      <c r="A21" s="106"/>
      <c r="C21" s="112"/>
      <c r="D21" s="99"/>
      <c r="E21" s="108"/>
      <c r="G21" s="112"/>
      <c r="H21" s="99"/>
      <c r="I21" s="108"/>
      <c r="K21" s="112"/>
      <c r="L21" s="99"/>
      <c r="M21" s="112"/>
      <c r="O21" s="112"/>
      <c r="P21" s="99"/>
      <c r="Q21" s="108"/>
      <c r="R21" s="106"/>
      <c r="S21" s="112"/>
      <c r="U21" s="108"/>
      <c r="V21" s="112"/>
      <c r="W21" s="112"/>
      <c r="X21" s="99"/>
      <c r="Y21" s="108"/>
    </row>
    <row r="22" spans="1:25" ht="15.9" thickBot="1" x14ac:dyDescent="0.45">
      <c r="A22" s="113" t="s">
        <v>171</v>
      </c>
      <c r="C22" s="114"/>
      <c r="D22" s="99"/>
      <c r="E22" s="115">
        <f>SUM(E10:E21)</f>
        <v>0</v>
      </c>
      <c r="G22" s="114"/>
      <c r="H22" s="99"/>
      <c r="I22" s="115">
        <f>SUM(I10:I21)</f>
        <v>0</v>
      </c>
      <c r="K22" s="114"/>
      <c r="L22" s="99"/>
      <c r="M22" s="115">
        <f>SUM(M10:M21)</f>
        <v>0</v>
      </c>
      <c r="O22" s="114"/>
      <c r="P22" s="99"/>
      <c r="Q22" s="115">
        <f>SUM(Q10:Q21)</f>
        <v>0</v>
      </c>
      <c r="R22" s="113"/>
      <c r="S22" s="114"/>
      <c r="U22" s="115">
        <f>SUM(U10:U21)</f>
        <v>0</v>
      </c>
      <c r="V22" s="116"/>
      <c r="W22" s="114"/>
      <c r="X22" s="99"/>
      <c r="Y22" s="115">
        <f>SUM(Y10:Y21)</f>
        <v>0</v>
      </c>
    </row>
    <row r="23" spans="1:25" ht="15.9" thickTop="1" x14ac:dyDescent="0.4">
      <c r="A23" s="113"/>
      <c r="C23" s="114"/>
      <c r="D23" s="99"/>
      <c r="E23" s="117"/>
      <c r="G23" s="114"/>
      <c r="H23" s="99"/>
      <c r="I23" s="117"/>
      <c r="K23" s="114"/>
      <c r="L23" s="99"/>
      <c r="M23" s="117"/>
      <c r="O23" s="114"/>
      <c r="P23" s="99"/>
      <c r="Q23" s="117"/>
      <c r="R23" s="113"/>
      <c r="S23" s="114"/>
      <c r="U23" s="117"/>
      <c r="V23" s="116"/>
      <c r="W23" s="114"/>
      <c r="X23" s="99"/>
      <c r="Y23" s="117"/>
    </row>
    <row r="24" spans="1:25" x14ac:dyDescent="0.4">
      <c r="A24" s="113"/>
      <c r="C24" s="118"/>
      <c r="D24" s="118"/>
      <c r="E24" s="118"/>
      <c r="G24" s="118"/>
      <c r="H24" s="118"/>
      <c r="I24" s="118"/>
      <c r="K24" s="118"/>
      <c r="L24" s="118"/>
      <c r="M24" s="118"/>
      <c r="N24" s="119"/>
      <c r="O24" s="118"/>
      <c r="P24" s="118"/>
      <c r="Q24" s="118"/>
      <c r="R24" s="113"/>
      <c r="S24" s="118"/>
      <c r="T24" s="118"/>
      <c r="U24" s="118"/>
      <c r="V24" s="116"/>
      <c r="W24" s="118"/>
      <c r="X24" s="118"/>
      <c r="Y24" s="118"/>
    </row>
    <row r="25" spans="1:25" x14ac:dyDescent="0.4">
      <c r="A25" s="113"/>
      <c r="C25" s="120"/>
      <c r="D25" s="120"/>
      <c r="E25" s="120"/>
      <c r="G25" s="120"/>
      <c r="H25" s="120"/>
      <c r="I25" s="120"/>
      <c r="K25" s="120"/>
      <c r="L25" s="120"/>
      <c r="M25" s="120"/>
      <c r="N25" s="119"/>
      <c r="O25" s="120"/>
      <c r="P25" s="120"/>
      <c r="Q25" s="120"/>
      <c r="R25" s="113"/>
      <c r="S25" s="120"/>
      <c r="T25" s="120"/>
      <c r="U25" s="120"/>
      <c r="V25" s="116"/>
      <c r="W25" s="120"/>
      <c r="X25" s="120"/>
      <c r="Y25" s="120"/>
    </row>
    <row r="26" spans="1:25" x14ac:dyDescent="0.4">
      <c r="A26" s="105" t="s">
        <v>172</v>
      </c>
      <c r="C26" s="121" t="s">
        <v>173</v>
      </c>
      <c r="D26" s="121"/>
      <c r="E26" s="121"/>
      <c r="F26" s="99"/>
      <c r="G26" s="121" t="s">
        <v>174</v>
      </c>
      <c r="H26" s="121"/>
      <c r="I26" s="121"/>
      <c r="J26" s="99"/>
      <c r="K26" s="121" t="s">
        <v>174</v>
      </c>
      <c r="L26" s="121"/>
      <c r="M26" s="121"/>
      <c r="N26" s="122"/>
      <c r="O26" s="121" t="s">
        <v>173</v>
      </c>
      <c r="P26" s="121"/>
      <c r="Q26" s="121"/>
      <c r="R26" s="123"/>
      <c r="S26" s="121" t="str">
        <f>O26</f>
        <v>SqFt</v>
      </c>
      <c r="T26" s="121"/>
      <c r="U26" s="121"/>
      <c r="V26" s="124"/>
      <c r="W26" s="121" t="s">
        <v>173</v>
      </c>
      <c r="X26" s="121"/>
      <c r="Y26" s="121"/>
    </row>
    <row r="27" spans="1:25" x14ac:dyDescent="0.4">
      <c r="A27" s="125" t="s">
        <v>175</v>
      </c>
      <c r="C27" s="126">
        <v>0</v>
      </c>
      <c r="D27" s="110" t="e">
        <f t="shared" ref="D27:D34" si="0">+C27/$C$35</f>
        <v>#DIV/0!</v>
      </c>
      <c r="E27" s="127" t="e">
        <f>D27*$E$23</f>
        <v>#DIV/0!</v>
      </c>
      <c r="G27" s="126">
        <v>0</v>
      </c>
      <c r="H27" s="110" t="e">
        <f t="shared" ref="H27:H34" si="1">+G27/$G$35</f>
        <v>#DIV/0!</v>
      </c>
      <c r="I27" s="101" t="e">
        <f t="shared" ref="I27:I34" si="2">+H27*$Y$22</f>
        <v>#DIV/0!</v>
      </c>
      <c r="K27" s="126">
        <f>G27</f>
        <v>0</v>
      </c>
      <c r="L27" s="110" t="e">
        <f t="shared" ref="L27:L34" si="3">+K27/$K$35</f>
        <v>#DIV/0!</v>
      </c>
      <c r="M27" s="101" t="e">
        <f>+L27*$Y$22</f>
        <v>#DIV/0!</v>
      </c>
      <c r="N27" s="119"/>
      <c r="O27" s="126">
        <f>C27</f>
        <v>0</v>
      </c>
      <c r="P27" s="110" t="e">
        <f t="shared" ref="P27:P34" si="4">+O27/$O$35</f>
        <v>#DIV/0!</v>
      </c>
      <c r="Q27" s="101" t="e">
        <f>+P27*$Y$22</f>
        <v>#DIV/0!</v>
      </c>
      <c r="S27" s="126">
        <f>C27</f>
        <v>0</v>
      </c>
      <c r="T27" s="110" t="e">
        <f t="shared" ref="T27:T34" si="5">S27/$S$35</f>
        <v>#DIV/0!</v>
      </c>
      <c r="U27" s="127" t="e">
        <f>T27*(U$22-#REF!)</f>
        <v>#DIV/0!</v>
      </c>
      <c r="W27" s="126">
        <f>C27</f>
        <v>0</v>
      </c>
      <c r="X27" s="110" t="e">
        <f t="shared" ref="X27:X34" si="6">+W27/$W$35</f>
        <v>#DIV/0!</v>
      </c>
      <c r="Y27" s="101" t="e">
        <f>+X27*$Y$22</f>
        <v>#DIV/0!</v>
      </c>
    </row>
    <row r="28" spans="1:25" x14ac:dyDescent="0.4">
      <c r="A28" s="125" t="s">
        <v>176</v>
      </c>
      <c r="C28" s="126">
        <v>0</v>
      </c>
      <c r="D28" s="110" t="e">
        <f t="shared" si="0"/>
        <v>#DIV/0!</v>
      </c>
      <c r="E28" s="101" t="e">
        <f t="shared" ref="E28:E34" si="7">D28*$E$23</f>
        <v>#DIV/0!</v>
      </c>
      <c r="G28" s="126">
        <v>0</v>
      </c>
      <c r="H28" s="110" t="e">
        <f t="shared" si="1"/>
        <v>#DIV/0!</v>
      </c>
      <c r="I28" s="101" t="e">
        <f t="shared" si="2"/>
        <v>#DIV/0!</v>
      </c>
      <c r="K28" s="126">
        <f t="shared" ref="K28:K33" si="8">G28</f>
        <v>0</v>
      </c>
      <c r="L28" s="110" t="e">
        <f t="shared" si="3"/>
        <v>#DIV/0!</v>
      </c>
      <c r="M28" s="101" t="e">
        <f t="shared" ref="M28:M34" si="9">+L28*$Y$22</f>
        <v>#DIV/0!</v>
      </c>
      <c r="N28" s="119"/>
      <c r="O28" s="126">
        <f t="shared" ref="O28:O34" si="10">C28</f>
        <v>0</v>
      </c>
      <c r="P28" s="110" t="e">
        <f t="shared" si="4"/>
        <v>#DIV/0!</v>
      </c>
      <c r="Q28" s="101" t="e">
        <f t="shared" ref="Q28:Q34" si="11">+P28*$Y$22</f>
        <v>#DIV/0!</v>
      </c>
      <c r="R28" s="127"/>
      <c r="S28" s="126">
        <f t="shared" ref="S28:S34" si="12">C28</f>
        <v>0</v>
      </c>
      <c r="T28" s="110" t="e">
        <f t="shared" si="5"/>
        <v>#DIV/0!</v>
      </c>
      <c r="U28" s="101" t="e">
        <f>T28*(U$22-#REF!)</f>
        <v>#DIV/0!</v>
      </c>
      <c r="W28" s="126">
        <f t="shared" ref="W28:W34" si="13">C28</f>
        <v>0</v>
      </c>
      <c r="X28" s="110" t="e">
        <f t="shared" si="6"/>
        <v>#DIV/0!</v>
      </c>
      <c r="Y28" s="101" t="e">
        <f t="shared" ref="Y28:Y34" si="14">+X28*$Y$22</f>
        <v>#DIV/0!</v>
      </c>
    </row>
    <row r="29" spans="1:25" x14ac:dyDescent="0.4">
      <c r="A29" s="127" t="s">
        <v>177</v>
      </c>
      <c r="C29" s="126">
        <v>0</v>
      </c>
      <c r="D29" s="110" t="e">
        <f t="shared" si="0"/>
        <v>#DIV/0!</v>
      </c>
      <c r="E29" s="101" t="e">
        <f t="shared" si="7"/>
        <v>#DIV/0!</v>
      </c>
      <c r="G29" s="126">
        <v>0</v>
      </c>
      <c r="H29" s="110" t="e">
        <f t="shared" si="1"/>
        <v>#DIV/0!</v>
      </c>
      <c r="I29" s="101" t="e">
        <f t="shared" si="2"/>
        <v>#DIV/0!</v>
      </c>
      <c r="K29" s="126">
        <f t="shared" si="8"/>
        <v>0</v>
      </c>
      <c r="L29" s="110" t="e">
        <f t="shared" si="3"/>
        <v>#DIV/0!</v>
      </c>
      <c r="M29" s="101" t="e">
        <f t="shared" si="9"/>
        <v>#DIV/0!</v>
      </c>
      <c r="N29" s="119"/>
      <c r="O29" s="126">
        <f t="shared" si="10"/>
        <v>0</v>
      </c>
      <c r="P29" s="110" t="e">
        <f t="shared" si="4"/>
        <v>#DIV/0!</v>
      </c>
      <c r="Q29" s="101" t="e">
        <f t="shared" si="11"/>
        <v>#DIV/0!</v>
      </c>
      <c r="R29" s="127"/>
      <c r="S29" s="126">
        <f t="shared" si="12"/>
        <v>0</v>
      </c>
      <c r="T29" s="110" t="e">
        <f t="shared" si="5"/>
        <v>#DIV/0!</v>
      </c>
      <c r="U29" s="101" t="e">
        <f>T29*(U$22-#REF!)</f>
        <v>#DIV/0!</v>
      </c>
      <c r="W29" s="126">
        <f t="shared" si="13"/>
        <v>0</v>
      </c>
      <c r="X29" s="110" t="e">
        <f t="shared" si="6"/>
        <v>#DIV/0!</v>
      </c>
      <c r="Y29" s="101" t="e">
        <f t="shared" si="14"/>
        <v>#DIV/0!</v>
      </c>
    </row>
    <row r="30" spans="1:25" x14ac:dyDescent="0.4">
      <c r="A30" s="127" t="s">
        <v>178</v>
      </c>
      <c r="C30" s="126">
        <v>0</v>
      </c>
      <c r="D30" s="110" t="e">
        <f t="shared" si="0"/>
        <v>#DIV/0!</v>
      </c>
      <c r="E30" s="101" t="e">
        <f t="shared" si="7"/>
        <v>#DIV/0!</v>
      </c>
      <c r="G30" s="126">
        <v>0</v>
      </c>
      <c r="H30" s="110" t="e">
        <f t="shared" si="1"/>
        <v>#DIV/0!</v>
      </c>
      <c r="I30" s="101" t="e">
        <f t="shared" si="2"/>
        <v>#DIV/0!</v>
      </c>
      <c r="K30" s="126">
        <f t="shared" si="8"/>
        <v>0</v>
      </c>
      <c r="L30" s="110" t="e">
        <f t="shared" si="3"/>
        <v>#DIV/0!</v>
      </c>
      <c r="M30" s="101" t="e">
        <f t="shared" si="9"/>
        <v>#DIV/0!</v>
      </c>
      <c r="N30" s="119"/>
      <c r="O30" s="126">
        <f t="shared" si="10"/>
        <v>0</v>
      </c>
      <c r="P30" s="110" t="e">
        <f t="shared" si="4"/>
        <v>#DIV/0!</v>
      </c>
      <c r="Q30" s="101" t="e">
        <f t="shared" si="11"/>
        <v>#DIV/0!</v>
      </c>
      <c r="R30" s="127"/>
      <c r="S30" s="126">
        <f t="shared" si="12"/>
        <v>0</v>
      </c>
      <c r="T30" s="110" t="e">
        <f t="shared" si="5"/>
        <v>#DIV/0!</v>
      </c>
      <c r="U30" s="101" t="e">
        <f>T30*(U$22-#REF!)</f>
        <v>#DIV/0!</v>
      </c>
      <c r="W30" s="126">
        <f t="shared" si="13"/>
        <v>0</v>
      </c>
      <c r="X30" s="110" t="e">
        <f t="shared" si="6"/>
        <v>#DIV/0!</v>
      </c>
      <c r="Y30" s="101" t="e">
        <f t="shared" si="14"/>
        <v>#DIV/0!</v>
      </c>
    </row>
    <row r="31" spans="1:25" x14ac:dyDescent="0.4">
      <c r="A31" s="127" t="s">
        <v>179</v>
      </c>
      <c r="C31" s="126">
        <v>0</v>
      </c>
      <c r="D31" s="110" t="e">
        <f t="shared" si="0"/>
        <v>#DIV/0!</v>
      </c>
      <c r="E31" s="101" t="e">
        <f t="shared" si="7"/>
        <v>#DIV/0!</v>
      </c>
      <c r="G31" s="126">
        <v>0</v>
      </c>
      <c r="H31" s="110" t="e">
        <f t="shared" si="1"/>
        <v>#DIV/0!</v>
      </c>
      <c r="I31" s="101" t="e">
        <f t="shared" si="2"/>
        <v>#DIV/0!</v>
      </c>
      <c r="K31" s="126">
        <f t="shared" si="8"/>
        <v>0</v>
      </c>
      <c r="L31" s="110" t="e">
        <f t="shared" si="3"/>
        <v>#DIV/0!</v>
      </c>
      <c r="M31" s="101" t="e">
        <f t="shared" si="9"/>
        <v>#DIV/0!</v>
      </c>
      <c r="N31" s="119"/>
      <c r="O31" s="126">
        <f t="shared" si="10"/>
        <v>0</v>
      </c>
      <c r="P31" s="110" t="e">
        <f t="shared" si="4"/>
        <v>#DIV/0!</v>
      </c>
      <c r="Q31" s="101" t="e">
        <f t="shared" si="11"/>
        <v>#DIV/0!</v>
      </c>
      <c r="R31" s="127"/>
      <c r="S31" s="126">
        <f t="shared" si="12"/>
        <v>0</v>
      </c>
      <c r="T31" s="110" t="e">
        <f t="shared" si="5"/>
        <v>#DIV/0!</v>
      </c>
      <c r="U31" s="101" t="e">
        <f>T31*(U$22-#REF!)</f>
        <v>#DIV/0!</v>
      </c>
      <c r="W31" s="126">
        <f t="shared" si="13"/>
        <v>0</v>
      </c>
      <c r="X31" s="110" t="e">
        <f t="shared" si="6"/>
        <v>#DIV/0!</v>
      </c>
      <c r="Y31" s="101" t="e">
        <f t="shared" si="14"/>
        <v>#DIV/0!</v>
      </c>
    </row>
    <row r="32" spans="1:25" x14ac:dyDescent="0.4">
      <c r="A32" s="127" t="s">
        <v>180</v>
      </c>
      <c r="C32" s="126">
        <v>0</v>
      </c>
      <c r="D32" s="110" t="e">
        <f t="shared" si="0"/>
        <v>#DIV/0!</v>
      </c>
      <c r="E32" s="101" t="e">
        <f t="shared" si="7"/>
        <v>#DIV/0!</v>
      </c>
      <c r="G32" s="126">
        <v>0</v>
      </c>
      <c r="H32" s="110" t="e">
        <f t="shared" si="1"/>
        <v>#DIV/0!</v>
      </c>
      <c r="I32" s="101" t="e">
        <f t="shared" si="2"/>
        <v>#DIV/0!</v>
      </c>
      <c r="K32" s="126">
        <f t="shared" si="8"/>
        <v>0</v>
      </c>
      <c r="L32" s="110" t="e">
        <f t="shared" si="3"/>
        <v>#DIV/0!</v>
      </c>
      <c r="M32" s="101" t="e">
        <f t="shared" si="9"/>
        <v>#DIV/0!</v>
      </c>
      <c r="N32" s="119"/>
      <c r="O32" s="126">
        <f t="shared" si="10"/>
        <v>0</v>
      </c>
      <c r="P32" s="110" t="e">
        <f t="shared" si="4"/>
        <v>#DIV/0!</v>
      </c>
      <c r="Q32" s="101" t="e">
        <f t="shared" si="11"/>
        <v>#DIV/0!</v>
      </c>
      <c r="R32" s="127"/>
      <c r="S32" s="126">
        <f t="shared" si="12"/>
        <v>0</v>
      </c>
      <c r="T32" s="110" t="e">
        <f t="shared" si="5"/>
        <v>#DIV/0!</v>
      </c>
      <c r="U32" s="101" t="e">
        <f>T32*(U$22-#REF!)</f>
        <v>#DIV/0!</v>
      </c>
      <c r="W32" s="126">
        <f t="shared" si="13"/>
        <v>0</v>
      </c>
      <c r="X32" s="110" t="e">
        <f t="shared" si="6"/>
        <v>#DIV/0!</v>
      </c>
      <c r="Y32" s="101" t="e">
        <f t="shared" si="14"/>
        <v>#DIV/0!</v>
      </c>
    </row>
    <row r="33" spans="1:25" x14ac:dyDescent="0.4">
      <c r="A33" s="127" t="s">
        <v>48</v>
      </c>
      <c r="C33" s="126">
        <v>0</v>
      </c>
      <c r="D33" s="110" t="e">
        <f t="shared" si="0"/>
        <v>#DIV/0!</v>
      </c>
      <c r="E33" s="101" t="e">
        <f t="shared" si="7"/>
        <v>#DIV/0!</v>
      </c>
      <c r="G33" s="126">
        <v>0</v>
      </c>
      <c r="H33" s="110" t="e">
        <f t="shared" si="1"/>
        <v>#DIV/0!</v>
      </c>
      <c r="I33" s="101" t="e">
        <f t="shared" si="2"/>
        <v>#DIV/0!</v>
      </c>
      <c r="K33" s="126">
        <f t="shared" si="8"/>
        <v>0</v>
      </c>
      <c r="L33" s="110" t="e">
        <f t="shared" si="3"/>
        <v>#DIV/0!</v>
      </c>
      <c r="M33" s="101" t="e">
        <f t="shared" si="9"/>
        <v>#DIV/0!</v>
      </c>
      <c r="N33" s="119"/>
      <c r="O33" s="126">
        <f t="shared" si="10"/>
        <v>0</v>
      </c>
      <c r="P33" s="110" t="e">
        <f t="shared" si="4"/>
        <v>#DIV/0!</v>
      </c>
      <c r="Q33" s="101" t="e">
        <f t="shared" si="11"/>
        <v>#DIV/0!</v>
      </c>
      <c r="R33" s="127"/>
      <c r="S33" s="126">
        <f t="shared" si="12"/>
        <v>0</v>
      </c>
      <c r="T33" s="110" t="e">
        <f t="shared" si="5"/>
        <v>#DIV/0!</v>
      </c>
      <c r="U33" s="101" t="e">
        <f>T33*(U$22-#REF!)</f>
        <v>#DIV/0!</v>
      </c>
      <c r="W33" s="126">
        <f t="shared" si="13"/>
        <v>0</v>
      </c>
      <c r="X33" s="110" t="e">
        <f t="shared" si="6"/>
        <v>#DIV/0!</v>
      </c>
      <c r="Y33" s="101" t="e">
        <f t="shared" si="14"/>
        <v>#DIV/0!</v>
      </c>
    </row>
    <row r="34" spans="1:25" x14ac:dyDescent="0.4">
      <c r="A34" s="125" t="s">
        <v>102</v>
      </c>
      <c r="C34" s="128">
        <v>0</v>
      </c>
      <c r="D34" s="110" t="e">
        <f t="shared" si="0"/>
        <v>#DIV/0!</v>
      </c>
      <c r="E34" s="129" t="e">
        <f t="shared" si="7"/>
        <v>#DIV/0!</v>
      </c>
      <c r="G34" s="128">
        <v>0</v>
      </c>
      <c r="H34" s="110" t="e">
        <f t="shared" si="1"/>
        <v>#DIV/0!</v>
      </c>
      <c r="I34" s="129" t="e">
        <f t="shared" si="2"/>
        <v>#DIV/0!</v>
      </c>
      <c r="J34" s="130"/>
      <c r="K34" s="126">
        <f>G34</f>
        <v>0</v>
      </c>
      <c r="L34" s="110" t="e">
        <f t="shared" si="3"/>
        <v>#DIV/0!</v>
      </c>
      <c r="M34" s="129" t="e">
        <f t="shared" si="9"/>
        <v>#DIV/0!</v>
      </c>
      <c r="N34" s="119"/>
      <c r="O34" s="126">
        <f t="shared" si="10"/>
        <v>0</v>
      </c>
      <c r="P34" s="110" t="e">
        <f t="shared" si="4"/>
        <v>#DIV/0!</v>
      </c>
      <c r="Q34" s="129" t="e">
        <f t="shared" si="11"/>
        <v>#DIV/0!</v>
      </c>
      <c r="R34" s="127"/>
      <c r="S34" s="126">
        <f t="shared" si="12"/>
        <v>0</v>
      </c>
      <c r="T34" s="110" t="e">
        <f t="shared" si="5"/>
        <v>#DIV/0!</v>
      </c>
      <c r="U34" s="129" t="e">
        <f>T34*(U$22-#REF!)</f>
        <v>#DIV/0!</v>
      </c>
      <c r="W34" s="126">
        <f t="shared" si="13"/>
        <v>0</v>
      </c>
      <c r="X34" s="110" t="e">
        <f t="shared" si="6"/>
        <v>#DIV/0!</v>
      </c>
      <c r="Y34" s="129" t="e">
        <f t="shared" si="14"/>
        <v>#DIV/0!</v>
      </c>
    </row>
    <row r="35" spans="1:25" ht="15.9" thickBot="1" x14ac:dyDescent="0.45">
      <c r="A35" s="131" t="s">
        <v>181</v>
      </c>
      <c r="C35" s="132">
        <f>SUM(C27:C34)</f>
        <v>0</v>
      </c>
      <c r="D35" s="133" t="e">
        <f>SUM(D27:D34)</f>
        <v>#DIV/0!</v>
      </c>
      <c r="E35" s="134" t="e">
        <f>SUM(E27:E34)</f>
        <v>#DIV/0!</v>
      </c>
      <c r="G35" s="132">
        <f>SUM(G27:G34)</f>
        <v>0</v>
      </c>
      <c r="H35" s="133" t="e">
        <f>SUM(H27:H34)</f>
        <v>#DIV/0!</v>
      </c>
      <c r="I35" s="134" t="e">
        <f>SUM(I27:I34)</f>
        <v>#DIV/0!</v>
      </c>
      <c r="J35" s="130"/>
      <c r="K35" s="132">
        <f>SUM(K27:K34)</f>
        <v>0</v>
      </c>
      <c r="L35" s="133" t="e">
        <f>SUM(L27:L34)</f>
        <v>#DIV/0!</v>
      </c>
      <c r="M35" s="134" t="e">
        <f>SUM(M27:M34)</f>
        <v>#DIV/0!</v>
      </c>
      <c r="N35" s="119"/>
      <c r="O35" s="132">
        <f>SUM(O27:O34)</f>
        <v>0</v>
      </c>
      <c r="P35" s="132" t="e">
        <f>SUM(P27:P34)</f>
        <v>#DIV/0!</v>
      </c>
      <c r="Q35" s="134" t="e">
        <f>SUM(Q27:Q34)</f>
        <v>#DIV/0!</v>
      </c>
      <c r="R35" s="127"/>
      <c r="S35" s="132">
        <f>SUM(S27:S34)</f>
        <v>0</v>
      </c>
      <c r="T35" s="133" t="e">
        <f>SUM(T27:T34)</f>
        <v>#DIV/0!</v>
      </c>
      <c r="U35" s="134" t="e">
        <f>SUM(U27:U34)</f>
        <v>#DIV/0!</v>
      </c>
      <c r="V35" s="135"/>
      <c r="W35" s="132">
        <f>SUM(W27:W34)</f>
        <v>0</v>
      </c>
      <c r="X35" s="133" t="e">
        <f>SUM(X27:X34)</f>
        <v>#DIV/0!</v>
      </c>
      <c r="Y35" s="134" t="e">
        <f>SUM(Y27:Y34)</f>
        <v>#DIV/0!</v>
      </c>
    </row>
    <row r="36" spans="1:25" ht="15.9" thickTop="1" x14ac:dyDescent="0.4">
      <c r="C36" s="126"/>
      <c r="D36" s="136"/>
      <c r="E36" s="135"/>
      <c r="G36" s="126"/>
      <c r="H36" s="136"/>
      <c r="I36" s="135"/>
      <c r="J36" s="130"/>
      <c r="K36" s="126"/>
      <c r="L36" s="110"/>
      <c r="M36" s="135"/>
      <c r="N36" s="119"/>
      <c r="O36" s="126"/>
      <c r="P36" s="110"/>
      <c r="Q36" s="135"/>
      <c r="R36" s="127"/>
      <c r="S36" s="126"/>
      <c r="T36" s="136"/>
      <c r="U36" s="135"/>
      <c r="V36" s="135"/>
      <c r="W36" s="126"/>
      <c r="X36" s="136"/>
      <c r="Y36" s="135"/>
    </row>
    <row r="37" spans="1:25" x14ac:dyDescent="0.4">
      <c r="C37" s="126"/>
      <c r="D37" s="110"/>
      <c r="E37" s="101"/>
      <c r="G37" s="126"/>
      <c r="H37" s="110"/>
      <c r="I37" s="101"/>
      <c r="J37" s="130"/>
      <c r="K37" s="126"/>
      <c r="L37" s="110"/>
      <c r="M37" s="101"/>
      <c r="N37" s="119"/>
      <c r="O37" s="126"/>
      <c r="P37" s="110"/>
      <c r="Q37" s="101"/>
      <c r="S37" s="126"/>
      <c r="T37" s="110"/>
      <c r="U37" s="101"/>
      <c r="V37" s="137"/>
      <c r="W37" s="126"/>
      <c r="X37" s="110"/>
      <c r="Y37" s="101"/>
    </row>
    <row r="38" spans="1:25" x14ac:dyDescent="0.4">
      <c r="J38" s="130"/>
      <c r="L38" s="138"/>
      <c r="M38" s="138"/>
      <c r="P38" s="138"/>
      <c r="Q38" s="138"/>
      <c r="S38" s="139"/>
      <c r="T38" s="140"/>
      <c r="U38" s="141"/>
      <c r="X38" s="138"/>
      <c r="Y38" s="138"/>
    </row>
    <row r="39" spans="1:25" x14ac:dyDescent="0.4">
      <c r="J39" s="130"/>
      <c r="L39" s="130"/>
      <c r="M39" s="138"/>
      <c r="P39" s="130"/>
      <c r="Q39" s="138"/>
      <c r="S39" s="142"/>
      <c r="T39" s="102"/>
      <c r="U39" s="141"/>
      <c r="X39" s="130"/>
      <c r="Y39" s="138"/>
    </row>
    <row r="40" spans="1:25" x14ac:dyDescent="0.4">
      <c r="A40" s="95"/>
      <c r="J40" s="130"/>
      <c r="L40" s="130"/>
      <c r="M40" s="138"/>
      <c r="P40" s="130"/>
      <c r="Q40" s="138"/>
      <c r="R40" s="95"/>
      <c r="S40" s="142"/>
      <c r="T40" s="143"/>
      <c r="U40" s="144"/>
      <c r="V40" s="145"/>
      <c r="X40" s="130"/>
      <c r="Y40" s="138"/>
    </row>
    <row r="41" spans="1:25" x14ac:dyDescent="0.4">
      <c r="A41" s="95"/>
      <c r="J41" s="130"/>
      <c r="L41" s="130"/>
      <c r="M41" s="130"/>
      <c r="P41" s="130"/>
      <c r="Q41" s="130"/>
      <c r="R41" s="95"/>
      <c r="T41" s="146"/>
      <c r="U41" s="141"/>
      <c r="V41" s="145"/>
      <c r="X41" s="130"/>
      <c r="Y41" s="130"/>
    </row>
    <row r="42" spans="1:25" x14ac:dyDescent="0.4">
      <c r="A42" s="147"/>
      <c r="J42" s="130"/>
      <c r="R42" s="147"/>
      <c r="S42" s="147"/>
      <c r="T42" s="147"/>
      <c r="U42" s="147"/>
      <c r="V42" s="147"/>
      <c r="W42" s="147"/>
      <c r="X42" s="147"/>
      <c r="Y42" s="147"/>
    </row>
    <row r="43" spans="1:25" x14ac:dyDescent="0.4">
      <c r="A43" s="95"/>
      <c r="J43" s="130"/>
      <c r="L43" s="130"/>
      <c r="M43" s="130"/>
      <c r="P43" s="130"/>
      <c r="Q43" s="130"/>
      <c r="R43" s="95"/>
      <c r="T43" s="146"/>
      <c r="U43" s="141"/>
      <c r="V43" s="145"/>
      <c r="X43" s="130"/>
      <c r="Y43" s="130"/>
    </row>
    <row r="44" spans="1:25" x14ac:dyDescent="0.4">
      <c r="A44" s="5"/>
      <c r="J44" s="130"/>
      <c r="L44" s="130"/>
      <c r="M44" s="130"/>
      <c r="P44" s="130"/>
      <c r="Q44" s="130"/>
      <c r="R44" s="95"/>
      <c r="T44" s="146"/>
      <c r="U44" s="141"/>
      <c r="V44" s="145"/>
      <c r="X44" s="130"/>
      <c r="Y44" s="130"/>
    </row>
    <row r="45" spans="1:25" x14ac:dyDescent="0.4">
      <c r="A45" s="95"/>
      <c r="J45" s="130"/>
      <c r="L45" s="130"/>
      <c r="M45" s="130"/>
      <c r="P45" s="130"/>
      <c r="Q45" s="130"/>
      <c r="R45" s="95"/>
      <c r="T45" s="146"/>
      <c r="U45" s="141"/>
      <c r="V45" s="145"/>
      <c r="X45" s="130"/>
      <c r="Y45" s="130"/>
    </row>
    <row r="46" spans="1:25" x14ac:dyDescent="0.4">
      <c r="A46" s="95"/>
      <c r="J46" s="130"/>
      <c r="L46" s="130"/>
      <c r="M46" s="130"/>
      <c r="P46" s="130"/>
      <c r="Q46" s="130"/>
      <c r="R46" s="95"/>
      <c r="X46" s="130"/>
      <c r="Y46" s="130"/>
    </row>
    <row r="47" spans="1:25" x14ac:dyDescent="0.4">
      <c r="A47" s="95"/>
      <c r="J47" s="130"/>
      <c r="L47" s="130"/>
      <c r="M47" s="130"/>
      <c r="P47" s="130"/>
      <c r="Q47" s="130"/>
      <c r="R47" s="95"/>
      <c r="T47" s="95"/>
      <c r="X47" s="130"/>
      <c r="Y47" s="130"/>
    </row>
    <row r="48" spans="1:25" x14ac:dyDescent="0.4">
      <c r="A48" s="95"/>
      <c r="J48" s="130"/>
      <c r="L48" s="130"/>
      <c r="M48" s="130"/>
      <c r="P48" s="130"/>
      <c r="Q48" s="130"/>
      <c r="R48" s="95"/>
      <c r="T48" s="95"/>
      <c r="X48" s="130"/>
      <c r="Y48" s="130"/>
    </row>
    <row r="49" spans="1:25" x14ac:dyDescent="0.4">
      <c r="A49" s="95"/>
      <c r="J49" s="130"/>
      <c r="L49" s="130"/>
      <c r="M49" s="130"/>
      <c r="P49" s="130"/>
      <c r="Q49" s="130"/>
      <c r="R49" s="95"/>
      <c r="T49" s="95"/>
      <c r="X49" s="130"/>
      <c r="Y49" s="130"/>
    </row>
    <row r="50" spans="1:25" x14ac:dyDescent="0.4">
      <c r="A50" s="95"/>
      <c r="J50" s="130"/>
      <c r="L50" s="130"/>
      <c r="M50" s="130"/>
      <c r="P50" s="130"/>
      <c r="Q50" s="130"/>
      <c r="R50" s="95"/>
      <c r="T50" s="95"/>
      <c r="X50" s="130"/>
      <c r="Y50" s="130"/>
    </row>
    <row r="51" spans="1:25" x14ac:dyDescent="0.4">
      <c r="A51" s="95"/>
      <c r="J51" s="130"/>
      <c r="L51" s="130"/>
      <c r="M51" s="130"/>
      <c r="P51" s="130"/>
      <c r="Q51" s="130"/>
      <c r="R51" s="95"/>
      <c r="T51" s="95"/>
      <c r="X51" s="130"/>
      <c r="Y51" s="130"/>
    </row>
    <row r="52" spans="1:25" x14ac:dyDescent="0.4">
      <c r="A52" s="95"/>
      <c r="J52" s="130"/>
      <c r="L52" s="130"/>
      <c r="M52" s="130"/>
      <c r="P52" s="130"/>
      <c r="Q52" s="130"/>
      <c r="R52" s="95"/>
      <c r="T52" s="95"/>
      <c r="X52" s="130"/>
      <c r="Y52" s="130"/>
    </row>
    <row r="53" spans="1:25" x14ac:dyDescent="0.4">
      <c r="A53" s="95"/>
      <c r="J53" s="130"/>
      <c r="L53" s="130"/>
      <c r="M53" s="130"/>
      <c r="P53" s="130"/>
      <c r="Q53" s="130"/>
      <c r="R53" s="95"/>
      <c r="T53" s="95"/>
      <c r="X53" s="130"/>
      <c r="Y53" s="130"/>
    </row>
    <row r="54" spans="1:25" x14ac:dyDescent="0.4">
      <c r="A54" s="95"/>
      <c r="J54" s="130"/>
      <c r="L54" s="130"/>
      <c r="M54" s="130"/>
      <c r="P54" s="130"/>
      <c r="Q54" s="130"/>
      <c r="R54" s="95"/>
      <c r="T54" s="95"/>
      <c r="X54" s="130"/>
      <c r="Y54" s="130"/>
    </row>
    <row r="55" spans="1:25" x14ac:dyDescent="0.4">
      <c r="A55" s="95"/>
      <c r="J55" s="130"/>
      <c r="L55" s="130"/>
      <c r="M55" s="130"/>
      <c r="P55" s="130"/>
      <c r="Q55" s="130"/>
      <c r="R55" s="95"/>
      <c r="T55" s="95"/>
      <c r="X55" s="130"/>
      <c r="Y55" s="130"/>
    </row>
    <row r="56" spans="1:25" x14ac:dyDescent="0.4">
      <c r="A56" s="95"/>
      <c r="J56" s="130"/>
      <c r="L56" s="130"/>
      <c r="M56" s="130"/>
      <c r="P56" s="130"/>
      <c r="Q56" s="130"/>
      <c r="R56" s="95"/>
      <c r="T56" s="95"/>
      <c r="X56" s="130"/>
      <c r="Y56" s="130"/>
    </row>
    <row r="57" spans="1:25" x14ac:dyDescent="0.4">
      <c r="A57" s="95"/>
      <c r="J57" s="130"/>
      <c r="L57" s="130"/>
      <c r="M57" s="130"/>
      <c r="P57" s="130"/>
      <c r="Q57" s="130"/>
      <c r="R57" s="95"/>
      <c r="T57" s="95"/>
      <c r="X57" s="130"/>
      <c r="Y57" s="130"/>
    </row>
    <row r="58" spans="1:25" x14ac:dyDescent="0.4">
      <c r="A58" s="95"/>
      <c r="J58" s="130"/>
      <c r="L58" s="130"/>
      <c r="M58" s="130"/>
      <c r="P58" s="130"/>
      <c r="Q58" s="130"/>
      <c r="R58" s="95"/>
      <c r="T58" s="95"/>
      <c r="X58" s="130"/>
      <c r="Y58" s="130"/>
    </row>
    <row r="59" spans="1:25" x14ac:dyDescent="0.4">
      <c r="A59" s="95"/>
      <c r="J59" s="130"/>
      <c r="L59" s="130"/>
      <c r="M59" s="130"/>
      <c r="P59" s="130"/>
      <c r="Q59" s="130"/>
      <c r="R59" s="95"/>
      <c r="T59" s="95"/>
      <c r="X59" s="130"/>
      <c r="Y59" s="130"/>
    </row>
    <row r="60" spans="1:25" x14ac:dyDescent="0.4">
      <c r="A60" s="95"/>
      <c r="J60" s="130"/>
      <c r="L60" s="130"/>
      <c r="M60" s="130"/>
      <c r="P60" s="130"/>
      <c r="Q60" s="130"/>
      <c r="R60" s="95"/>
      <c r="T60" s="95"/>
      <c r="X60" s="130"/>
      <c r="Y60" s="130"/>
    </row>
    <row r="61" spans="1:25" x14ac:dyDescent="0.4">
      <c r="A61" s="95"/>
      <c r="J61" s="130"/>
      <c r="L61" s="130"/>
      <c r="M61" s="130"/>
      <c r="P61" s="130"/>
      <c r="Q61" s="130"/>
      <c r="R61" s="95"/>
      <c r="T61" s="95"/>
      <c r="X61" s="130"/>
      <c r="Y61" s="130"/>
    </row>
    <row r="62" spans="1:25" x14ac:dyDescent="0.4">
      <c r="A62" s="95"/>
      <c r="J62" s="130"/>
      <c r="L62" s="130"/>
      <c r="M62" s="130"/>
      <c r="P62" s="130"/>
      <c r="Q62" s="130"/>
      <c r="R62" s="95"/>
      <c r="T62" s="95"/>
      <c r="X62" s="130"/>
      <c r="Y62" s="130"/>
    </row>
    <row r="63" spans="1:25" x14ac:dyDescent="0.4">
      <c r="A63" s="95"/>
      <c r="J63" s="130"/>
      <c r="L63" s="130"/>
      <c r="M63" s="130"/>
      <c r="P63" s="130"/>
      <c r="Q63" s="130"/>
      <c r="R63" s="95"/>
      <c r="T63" s="95"/>
      <c r="X63" s="130"/>
      <c r="Y63" s="130"/>
    </row>
    <row r="64" spans="1:25" x14ac:dyDescent="0.4">
      <c r="A64" s="95"/>
      <c r="J64" s="130"/>
      <c r="L64" s="130"/>
      <c r="M64" s="130"/>
      <c r="P64" s="130"/>
      <c r="Q64" s="130"/>
      <c r="R64" s="95"/>
      <c r="T64" s="95"/>
      <c r="X64" s="130"/>
      <c r="Y64" s="130"/>
    </row>
    <row r="65" spans="1:25" x14ac:dyDescent="0.4">
      <c r="A65" s="95"/>
      <c r="J65" s="130"/>
      <c r="L65" s="130"/>
      <c r="M65" s="130"/>
      <c r="P65" s="130"/>
      <c r="Q65" s="130"/>
      <c r="R65" s="95"/>
      <c r="T65" s="95"/>
      <c r="X65" s="130"/>
      <c r="Y65" s="130"/>
    </row>
    <row r="66" spans="1:25" x14ac:dyDescent="0.4">
      <c r="A66" s="95"/>
      <c r="J66" s="130"/>
      <c r="L66" s="130"/>
      <c r="M66" s="130"/>
      <c r="P66" s="130"/>
      <c r="Q66" s="130"/>
      <c r="R66" s="95"/>
      <c r="T66" s="95"/>
      <c r="X66" s="130"/>
      <c r="Y66" s="130"/>
    </row>
    <row r="67" spans="1:25" x14ac:dyDescent="0.4">
      <c r="A67" s="95"/>
      <c r="J67" s="130"/>
      <c r="L67" s="130"/>
      <c r="M67" s="130"/>
      <c r="P67" s="130"/>
      <c r="Q67" s="130"/>
      <c r="R67" s="95"/>
      <c r="T67" s="95"/>
      <c r="X67" s="130"/>
      <c r="Y67" s="130"/>
    </row>
    <row r="68" spans="1:25" x14ac:dyDescent="0.4">
      <c r="A68" s="95"/>
      <c r="J68" s="130"/>
      <c r="L68" s="130"/>
      <c r="M68" s="130"/>
      <c r="P68" s="130"/>
      <c r="Q68" s="130"/>
      <c r="R68" s="95"/>
      <c r="T68" s="95"/>
      <c r="X68" s="130"/>
      <c r="Y68" s="130"/>
    </row>
    <row r="69" spans="1:25" x14ac:dyDescent="0.4">
      <c r="A69" s="95"/>
      <c r="J69" s="130"/>
      <c r="L69" s="130"/>
      <c r="M69" s="130"/>
      <c r="P69" s="130"/>
      <c r="Q69" s="130"/>
      <c r="R69" s="95"/>
      <c r="T69" s="95"/>
      <c r="X69" s="130"/>
      <c r="Y69" s="130"/>
    </row>
    <row r="70" spans="1:25" x14ac:dyDescent="0.4">
      <c r="A70" s="95"/>
      <c r="J70" s="130"/>
      <c r="L70" s="130"/>
      <c r="M70" s="130"/>
      <c r="P70" s="130"/>
      <c r="Q70" s="130"/>
      <c r="R70" s="95"/>
      <c r="T70" s="95"/>
      <c r="X70" s="130"/>
      <c r="Y70" s="130"/>
    </row>
    <row r="71" spans="1:25" x14ac:dyDescent="0.4">
      <c r="A71" s="95"/>
      <c r="J71" s="130"/>
      <c r="L71" s="130"/>
      <c r="M71" s="130"/>
      <c r="P71" s="130"/>
      <c r="Q71" s="130"/>
      <c r="R71" s="95"/>
      <c r="T71" s="95"/>
      <c r="X71" s="130"/>
      <c r="Y71" s="130"/>
    </row>
    <row r="72" spans="1:25" x14ac:dyDescent="0.4">
      <c r="A72" s="95"/>
      <c r="J72" s="130"/>
      <c r="L72" s="130"/>
      <c r="M72" s="130"/>
      <c r="P72" s="130"/>
      <c r="Q72" s="130"/>
      <c r="R72" s="95"/>
      <c r="T72" s="95"/>
      <c r="X72" s="130"/>
      <c r="Y72" s="130"/>
    </row>
    <row r="73" spans="1:25" x14ac:dyDescent="0.4">
      <c r="A73" s="95"/>
      <c r="J73" s="130"/>
      <c r="L73" s="130"/>
      <c r="M73" s="130"/>
      <c r="P73" s="130"/>
      <c r="Q73" s="130"/>
      <c r="R73" s="95"/>
      <c r="T73" s="95"/>
      <c r="X73" s="130"/>
      <c r="Y73" s="130"/>
    </row>
    <row r="74" spans="1:25" x14ac:dyDescent="0.4">
      <c r="A74" s="95"/>
      <c r="J74" s="130"/>
      <c r="L74" s="130"/>
      <c r="M74" s="130"/>
      <c r="P74" s="130"/>
      <c r="Q74" s="130"/>
      <c r="R74" s="95"/>
      <c r="T74" s="95"/>
      <c r="X74" s="130"/>
      <c r="Y74" s="130"/>
    </row>
    <row r="75" spans="1:25" x14ac:dyDescent="0.4">
      <c r="A75" s="95"/>
      <c r="J75" s="130"/>
      <c r="L75" s="130"/>
      <c r="M75" s="130"/>
      <c r="P75" s="130"/>
      <c r="Q75" s="130"/>
      <c r="R75" s="95"/>
      <c r="T75" s="95"/>
      <c r="X75" s="130"/>
      <c r="Y75" s="130"/>
    </row>
    <row r="76" spans="1:25" x14ac:dyDescent="0.4">
      <c r="A76" s="95"/>
      <c r="J76" s="130"/>
      <c r="L76" s="130"/>
      <c r="M76" s="130"/>
      <c r="P76" s="130"/>
      <c r="Q76" s="130"/>
      <c r="R76" s="95"/>
      <c r="T76" s="95"/>
      <c r="X76" s="130"/>
      <c r="Y76" s="130"/>
    </row>
    <row r="77" spans="1:25" x14ac:dyDescent="0.4">
      <c r="A77" s="95"/>
      <c r="J77" s="130"/>
      <c r="L77" s="130"/>
      <c r="M77" s="130"/>
      <c r="P77" s="130"/>
      <c r="Q77" s="130"/>
      <c r="R77" s="95"/>
      <c r="T77" s="95"/>
      <c r="X77" s="130"/>
      <c r="Y77" s="130"/>
    </row>
    <row r="78" spans="1:25" x14ac:dyDescent="0.4">
      <c r="A78" s="95"/>
      <c r="J78" s="130"/>
      <c r="L78" s="130"/>
      <c r="M78" s="130"/>
      <c r="P78" s="130"/>
      <c r="Q78" s="130"/>
      <c r="R78" s="95"/>
      <c r="T78" s="95"/>
      <c r="X78" s="130"/>
      <c r="Y78" s="130"/>
    </row>
    <row r="79" spans="1:25" x14ac:dyDescent="0.4">
      <c r="A79" s="95"/>
      <c r="J79" s="130"/>
      <c r="L79" s="130"/>
      <c r="M79" s="130"/>
      <c r="P79" s="130"/>
      <c r="Q79" s="130"/>
      <c r="R79" s="95"/>
      <c r="T79" s="95"/>
      <c r="X79" s="130"/>
      <c r="Y79" s="130"/>
    </row>
    <row r="80" spans="1:25" x14ac:dyDescent="0.4">
      <c r="A80" s="95"/>
      <c r="J80" s="130"/>
      <c r="L80" s="130"/>
      <c r="M80" s="130"/>
      <c r="P80" s="130"/>
      <c r="Q80" s="130"/>
      <c r="R80" s="95"/>
      <c r="T80" s="95"/>
      <c r="X80" s="130"/>
      <c r="Y80" s="130"/>
    </row>
    <row r="81" spans="1:25" x14ac:dyDescent="0.4">
      <c r="A81" s="95"/>
      <c r="J81" s="130"/>
      <c r="L81" s="130"/>
      <c r="M81" s="130"/>
      <c r="P81" s="130"/>
      <c r="Q81" s="130"/>
      <c r="R81" s="95"/>
      <c r="T81" s="95"/>
      <c r="X81" s="130"/>
      <c r="Y81" s="130"/>
    </row>
    <row r="82" spans="1:25" x14ac:dyDescent="0.4">
      <c r="A82" s="95"/>
      <c r="J82" s="130"/>
      <c r="L82" s="130"/>
      <c r="M82" s="130"/>
      <c r="P82" s="130"/>
      <c r="Q82" s="130"/>
      <c r="R82" s="95"/>
      <c r="T82" s="95"/>
      <c r="X82" s="130"/>
      <c r="Y82" s="130"/>
    </row>
    <row r="83" spans="1:25" x14ac:dyDescent="0.4">
      <c r="A83" s="95"/>
      <c r="J83" s="130"/>
      <c r="L83" s="130"/>
      <c r="M83" s="130"/>
      <c r="P83" s="130"/>
      <c r="Q83" s="130"/>
      <c r="R83" s="95"/>
      <c r="T83" s="95"/>
      <c r="X83" s="130"/>
      <c r="Y83" s="130"/>
    </row>
    <row r="84" spans="1:25" x14ac:dyDescent="0.4">
      <c r="A84" s="95"/>
      <c r="J84" s="130"/>
      <c r="L84" s="130"/>
      <c r="M84" s="130"/>
      <c r="P84" s="130"/>
      <c r="Q84" s="130"/>
      <c r="R84" s="95"/>
      <c r="T84" s="95"/>
      <c r="X84" s="130"/>
      <c r="Y84" s="130"/>
    </row>
    <row r="85" spans="1:25" x14ac:dyDescent="0.4">
      <c r="A85" s="95"/>
      <c r="J85" s="130"/>
      <c r="L85" s="130"/>
      <c r="M85" s="130"/>
      <c r="P85" s="130"/>
      <c r="Q85" s="130"/>
      <c r="R85" s="95"/>
      <c r="T85" s="95"/>
      <c r="X85" s="130"/>
      <c r="Y85" s="130"/>
    </row>
    <row r="86" spans="1:25" x14ac:dyDescent="0.4">
      <c r="A86" s="95"/>
      <c r="J86" s="130"/>
      <c r="L86" s="130"/>
      <c r="M86" s="130"/>
      <c r="P86" s="130"/>
      <c r="Q86" s="130"/>
      <c r="R86" s="95"/>
      <c r="T86" s="95"/>
      <c r="X86" s="130"/>
      <c r="Y86" s="130"/>
    </row>
    <row r="87" spans="1:25" x14ac:dyDescent="0.4">
      <c r="A87" s="95"/>
      <c r="J87" s="130"/>
      <c r="L87" s="130"/>
      <c r="M87" s="130"/>
      <c r="P87" s="130"/>
      <c r="Q87" s="130"/>
      <c r="R87" s="95"/>
      <c r="T87" s="95"/>
      <c r="X87" s="130"/>
      <c r="Y87" s="130"/>
    </row>
    <row r="88" spans="1:25" x14ac:dyDescent="0.4">
      <c r="A88" s="95"/>
      <c r="J88" s="130"/>
      <c r="L88" s="130"/>
      <c r="M88" s="130"/>
      <c r="P88" s="130"/>
      <c r="Q88" s="130"/>
      <c r="R88" s="95"/>
      <c r="T88" s="95"/>
      <c r="X88" s="130"/>
      <c r="Y88" s="130"/>
    </row>
    <row r="89" spans="1:25" x14ac:dyDescent="0.4">
      <c r="A89" s="95"/>
      <c r="J89" s="130"/>
      <c r="L89" s="130"/>
      <c r="M89" s="130"/>
      <c r="P89" s="130"/>
      <c r="Q89" s="130"/>
      <c r="R89" s="95"/>
      <c r="T89" s="95"/>
      <c r="X89" s="130"/>
      <c r="Y89" s="130"/>
    </row>
    <row r="90" spans="1:25" x14ac:dyDescent="0.4">
      <c r="A90" s="95"/>
      <c r="J90" s="130"/>
      <c r="L90" s="130"/>
      <c r="M90" s="130"/>
      <c r="P90" s="130"/>
      <c r="Q90" s="130"/>
      <c r="R90" s="95"/>
      <c r="T90" s="95"/>
      <c r="X90" s="130"/>
      <c r="Y90" s="130"/>
    </row>
    <row r="91" spans="1:25" x14ac:dyDescent="0.4">
      <c r="A91" s="95"/>
      <c r="J91" s="130"/>
      <c r="L91" s="130"/>
      <c r="M91" s="130"/>
      <c r="P91" s="130"/>
      <c r="Q91" s="130"/>
      <c r="R91" s="95"/>
      <c r="T91" s="95"/>
      <c r="X91" s="130"/>
      <c r="Y91" s="130"/>
    </row>
    <row r="92" spans="1:25" x14ac:dyDescent="0.4">
      <c r="A92" s="95"/>
      <c r="J92" s="130"/>
      <c r="L92" s="130"/>
      <c r="M92" s="130"/>
      <c r="P92" s="130"/>
      <c r="Q92" s="130"/>
      <c r="R92" s="95"/>
      <c r="T92" s="95"/>
      <c r="X92" s="130"/>
      <c r="Y92" s="130"/>
    </row>
    <row r="93" spans="1:25" x14ac:dyDescent="0.4">
      <c r="A93" s="95"/>
      <c r="J93" s="130"/>
      <c r="L93" s="130"/>
      <c r="M93" s="130"/>
      <c r="P93" s="130"/>
      <c r="Q93" s="130"/>
      <c r="R93" s="95"/>
      <c r="T93" s="95"/>
      <c r="X93" s="130"/>
      <c r="Y93" s="130"/>
    </row>
    <row r="94" spans="1:25" x14ac:dyDescent="0.4">
      <c r="A94" s="95"/>
      <c r="J94" s="130"/>
      <c r="L94" s="130"/>
      <c r="M94" s="130"/>
      <c r="P94" s="130"/>
      <c r="Q94" s="130"/>
      <c r="R94" s="95"/>
      <c r="T94" s="95"/>
      <c r="X94" s="130"/>
      <c r="Y94" s="130"/>
    </row>
    <row r="95" spans="1:25" x14ac:dyDescent="0.4">
      <c r="A95" s="95"/>
      <c r="J95" s="130"/>
      <c r="L95" s="130"/>
      <c r="M95" s="130"/>
      <c r="P95" s="130"/>
      <c r="Q95" s="130"/>
      <c r="R95" s="95"/>
      <c r="T95" s="95"/>
      <c r="X95" s="130"/>
      <c r="Y95" s="130"/>
    </row>
    <row r="96" spans="1:25" x14ac:dyDescent="0.4">
      <c r="A96" s="95"/>
      <c r="J96" s="130"/>
      <c r="L96" s="130"/>
      <c r="M96" s="130"/>
      <c r="P96" s="130"/>
      <c r="Q96" s="130"/>
      <c r="R96" s="95"/>
      <c r="T96" s="95"/>
      <c r="X96" s="130"/>
      <c r="Y96" s="130"/>
    </row>
    <row r="97" spans="1:25" x14ac:dyDescent="0.4">
      <c r="A97" s="95"/>
      <c r="J97" s="130"/>
      <c r="L97" s="130"/>
      <c r="M97" s="130"/>
      <c r="P97" s="130"/>
      <c r="Q97" s="130"/>
      <c r="R97" s="95"/>
      <c r="T97" s="95"/>
      <c r="X97" s="130"/>
      <c r="Y97" s="130"/>
    </row>
    <row r="98" spans="1:25" x14ac:dyDescent="0.4">
      <c r="A98" s="95"/>
      <c r="J98" s="130"/>
      <c r="L98" s="130"/>
      <c r="M98" s="130"/>
      <c r="P98" s="130"/>
      <c r="Q98" s="130"/>
      <c r="R98" s="95"/>
      <c r="T98" s="95"/>
      <c r="X98" s="130"/>
      <c r="Y98" s="130"/>
    </row>
    <row r="99" spans="1:25" x14ac:dyDescent="0.4">
      <c r="A99" s="95"/>
      <c r="J99" s="130"/>
      <c r="L99" s="130"/>
      <c r="M99" s="130"/>
      <c r="P99" s="130"/>
      <c r="Q99" s="130"/>
      <c r="R99" s="95"/>
      <c r="T99" s="95"/>
      <c r="X99" s="130"/>
      <c r="Y99" s="130"/>
    </row>
    <row r="100" spans="1:25" x14ac:dyDescent="0.4">
      <c r="A100" s="95"/>
      <c r="J100" s="130"/>
      <c r="L100" s="130"/>
      <c r="M100" s="130"/>
      <c r="P100" s="130"/>
      <c r="Q100" s="130"/>
      <c r="R100" s="95"/>
      <c r="T100" s="95"/>
      <c r="X100" s="130"/>
      <c r="Y100" s="130"/>
    </row>
    <row r="101" spans="1:25" x14ac:dyDescent="0.4">
      <c r="A101" s="95"/>
      <c r="J101" s="130"/>
      <c r="L101" s="130"/>
      <c r="M101" s="130"/>
      <c r="P101" s="130"/>
      <c r="Q101" s="130"/>
      <c r="R101" s="95"/>
      <c r="T101" s="95"/>
      <c r="X101" s="130"/>
      <c r="Y101" s="130"/>
    </row>
    <row r="102" spans="1:25" x14ac:dyDescent="0.4">
      <c r="A102" s="95"/>
      <c r="J102" s="130"/>
      <c r="L102" s="130"/>
      <c r="M102" s="130"/>
      <c r="P102" s="130"/>
      <c r="Q102" s="130"/>
      <c r="R102" s="95"/>
      <c r="T102" s="95"/>
      <c r="X102" s="130"/>
      <c r="Y102" s="130"/>
    </row>
    <row r="103" spans="1:25" x14ac:dyDescent="0.4">
      <c r="A103" s="95"/>
      <c r="J103" s="130"/>
      <c r="L103" s="130"/>
      <c r="M103" s="130"/>
      <c r="P103" s="130"/>
      <c r="Q103" s="130"/>
      <c r="R103" s="95"/>
      <c r="T103" s="95"/>
      <c r="X103" s="130"/>
      <c r="Y103" s="130"/>
    </row>
    <row r="104" spans="1:25" x14ac:dyDescent="0.4">
      <c r="A104" s="95"/>
      <c r="J104" s="130"/>
      <c r="L104" s="130"/>
      <c r="M104" s="130"/>
      <c r="P104" s="130"/>
      <c r="Q104" s="130"/>
      <c r="R104" s="95"/>
      <c r="T104" s="95"/>
      <c r="X104" s="130"/>
      <c r="Y104" s="130"/>
    </row>
    <row r="105" spans="1:25" x14ac:dyDescent="0.4">
      <c r="A105" s="95"/>
      <c r="J105" s="130"/>
      <c r="L105" s="130"/>
      <c r="M105" s="130"/>
      <c r="P105" s="130"/>
      <c r="Q105" s="130"/>
      <c r="R105" s="95"/>
      <c r="T105" s="95"/>
      <c r="X105" s="130"/>
      <c r="Y105" s="130"/>
    </row>
    <row r="106" spans="1:25" x14ac:dyDescent="0.4">
      <c r="A106" s="95"/>
      <c r="J106" s="130"/>
      <c r="L106" s="130"/>
      <c r="M106" s="130"/>
      <c r="P106" s="130"/>
      <c r="Q106" s="130"/>
      <c r="R106" s="95"/>
      <c r="T106" s="95"/>
      <c r="X106" s="130"/>
      <c r="Y106" s="130"/>
    </row>
    <row r="107" spans="1:25" x14ac:dyDescent="0.4">
      <c r="A107" s="95"/>
      <c r="J107" s="130"/>
      <c r="L107" s="130"/>
      <c r="M107" s="130"/>
      <c r="P107" s="130"/>
      <c r="Q107" s="130"/>
      <c r="R107" s="95"/>
      <c r="T107" s="95"/>
      <c r="X107" s="130"/>
      <c r="Y107" s="130"/>
    </row>
    <row r="108" spans="1:25" x14ac:dyDescent="0.4">
      <c r="A108" s="95"/>
      <c r="J108" s="130"/>
      <c r="L108" s="130"/>
      <c r="M108" s="130"/>
      <c r="P108" s="130"/>
      <c r="Q108" s="130"/>
      <c r="R108" s="95"/>
      <c r="T108" s="95"/>
      <c r="X108" s="130"/>
      <c r="Y108" s="130"/>
    </row>
    <row r="109" spans="1:25" x14ac:dyDescent="0.4">
      <c r="A109" s="95"/>
      <c r="J109" s="130"/>
      <c r="L109" s="130"/>
      <c r="M109" s="130"/>
      <c r="P109" s="130"/>
      <c r="Q109" s="130"/>
      <c r="R109" s="95"/>
      <c r="T109" s="95"/>
      <c r="X109" s="130"/>
      <c r="Y109" s="130"/>
    </row>
    <row r="110" spans="1:25" x14ac:dyDescent="0.4">
      <c r="A110" s="95"/>
      <c r="J110" s="130"/>
      <c r="L110" s="130"/>
      <c r="M110" s="130"/>
      <c r="P110" s="130"/>
      <c r="Q110" s="130"/>
      <c r="R110" s="95"/>
      <c r="T110" s="95"/>
      <c r="X110" s="130"/>
      <c r="Y110" s="130"/>
    </row>
    <row r="111" spans="1:25" x14ac:dyDescent="0.4">
      <c r="A111" s="95"/>
      <c r="J111" s="130"/>
      <c r="L111" s="130"/>
      <c r="M111" s="130"/>
      <c r="P111" s="130"/>
      <c r="Q111" s="130"/>
      <c r="R111" s="95"/>
      <c r="T111" s="95"/>
      <c r="X111" s="130"/>
      <c r="Y111" s="130"/>
    </row>
    <row r="112" spans="1:25" x14ac:dyDescent="0.4">
      <c r="A112" s="95"/>
      <c r="J112" s="130"/>
      <c r="L112" s="130"/>
      <c r="M112" s="130"/>
      <c r="P112" s="130"/>
      <c r="Q112" s="130"/>
      <c r="R112" s="95"/>
      <c r="T112" s="95"/>
      <c r="X112" s="130"/>
      <c r="Y112" s="130"/>
    </row>
    <row r="113" spans="1:25" x14ac:dyDescent="0.4">
      <c r="A113" s="95"/>
      <c r="J113" s="130"/>
      <c r="L113" s="130"/>
      <c r="M113" s="130"/>
      <c r="P113" s="130"/>
      <c r="Q113" s="130"/>
      <c r="R113" s="95"/>
      <c r="T113" s="95"/>
      <c r="X113" s="130"/>
      <c r="Y113" s="130"/>
    </row>
    <row r="114" spans="1:25" x14ac:dyDescent="0.4">
      <c r="A114" s="95"/>
      <c r="J114" s="130"/>
      <c r="L114" s="130"/>
      <c r="M114" s="130"/>
      <c r="P114" s="130"/>
      <c r="Q114" s="130"/>
      <c r="R114" s="95"/>
      <c r="T114" s="95"/>
      <c r="X114" s="130"/>
      <c r="Y114" s="130"/>
    </row>
    <row r="115" spans="1:25" x14ac:dyDescent="0.4">
      <c r="A115" s="95"/>
      <c r="J115" s="130"/>
      <c r="L115" s="130"/>
      <c r="M115" s="130"/>
      <c r="P115" s="130"/>
      <c r="Q115" s="130"/>
      <c r="R115" s="95"/>
      <c r="T115" s="95"/>
      <c r="X115" s="130"/>
      <c r="Y115" s="130"/>
    </row>
    <row r="116" spans="1:25" x14ac:dyDescent="0.4">
      <c r="A116" s="95"/>
      <c r="J116" s="130"/>
      <c r="L116" s="130"/>
      <c r="M116" s="130"/>
      <c r="P116" s="130"/>
      <c r="Q116" s="130"/>
      <c r="R116" s="95"/>
      <c r="T116" s="95"/>
      <c r="X116" s="130"/>
      <c r="Y116" s="130"/>
    </row>
    <row r="117" spans="1:25" x14ac:dyDescent="0.4">
      <c r="A117" s="95"/>
      <c r="J117" s="130"/>
      <c r="L117" s="130"/>
      <c r="M117" s="130"/>
      <c r="P117" s="130"/>
      <c r="Q117" s="130"/>
      <c r="R117" s="95"/>
      <c r="T117" s="95"/>
      <c r="X117" s="130"/>
      <c r="Y117" s="130"/>
    </row>
    <row r="118" spans="1:25" x14ac:dyDescent="0.4">
      <c r="A118" s="95"/>
      <c r="J118" s="130"/>
      <c r="L118" s="130"/>
      <c r="M118" s="130"/>
      <c r="P118" s="130"/>
      <c r="Q118" s="130"/>
      <c r="R118" s="95"/>
      <c r="T118" s="95"/>
      <c r="X118" s="130"/>
      <c r="Y118" s="130"/>
    </row>
    <row r="119" spans="1:25" x14ac:dyDescent="0.4">
      <c r="A119" s="95"/>
      <c r="J119" s="130"/>
      <c r="L119" s="130"/>
      <c r="M119" s="130"/>
      <c r="P119" s="130"/>
      <c r="Q119" s="130"/>
      <c r="R119" s="95"/>
      <c r="T119" s="95"/>
      <c r="X119" s="130"/>
      <c r="Y119" s="130"/>
    </row>
    <row r="120" spans="1:25" x14ac:dyDescent="0.4">
      <c r="A120" s="95"/>
      <c r="J120" s="130"/>
      <c r="L120" s="130"/>
      <c r="M120" s="130"/>
      <c r="P120" s="130"/>
      <c r="Q120" s="130"/>
      <c r="R120" s="95"/>
      <c r="T120" s="95"/>
      <c r="X120" s="130"/>
      <c r="Y120" s="130"/>
    </row>
    <row r="121" spans="1:25" x14ac:dyDescent="0.4">
      <c r="A121" s="95"/>
      <c r="J121" s="130"/>
      <c r="L121" s="130"/>
      <c r="M121" s="130"/>
      <c r="P121" s="130"/>
      <c r="Q121" s="130"/>
      <c r="R121" s="95"/>
      <c r="T121" s="95"/>
      <c r="X121" s="130"/>
      <c r="Y121" s="130"/>
    </row>
    <row r="122" spans="1:25" x14ac:dyDescent="0.4">
      <c r="A122" s="95"/>
      <c r="J122" s="130"/>
      <c r="L122" s="130"/>
      <c r="M122" s="130"/>
      <c r="P122" s="130"/>
      <c r="Q122" s="130"/>
      <c r="R122" s="95"/>
      <c r="T122" s="95"/>
      <c r="X122" s="130"/>
      <c r="Y122" s="130"/>
    </row>
    <row r="123" spans="1:25" x14ac:dyDescent="0.4">
      <c r="A123" s="95"/>
      <c r="J123" s="130"/>
      <c r="L123" s="130"/>
      <c r="M123" s="130"/>
      <c r="P123" s="130"/>
      <c r="Q123" s="130"/>
      <c r="R123" s="95"/>
      <c r="T123" s="95"/>
      <c r="X123" s="130"/>
      <c r="Y123" s="130"/>
    </row>
    <row r="124" spans="1:25" x14ac:dyDescent="0.4">
      <c r="A124" s="95"/>
      <c r="J124" s="130"/>
      <c r="L124" s="130"/>
      <c r="M124" s="130"/>
      <c r="P124" s="130"/>
      <c r="Q124" s="130"/>
      <c r="R124" s="95"/>
      <c r="T124" s="95"/>
      <c r="X124" s="130"/>
      <c r="Y124" s="130"/>
    </row>
    <row r="125" spans="1:25" x14ac:dyDescent="0.4">
      <c r="A125" s="95"/>
      <c r="J125" s="130"/>
      <c r="L125" s="130"/>
      <c r="M125" s="130"/>
      <c r="P125" s="130"/>
      <c r="Q125" s="130"/>
      <c r="R125" s="95"/>
      <c r="T125" s="95"/>
      <c r="X125" s="130"/>
      <c r="Y125" s="130"/>
    </row>
    <row r="126" spans="1:25" x14ac:dyDescent="0.4">
      <c r="A126" s="95"/>
      <c r="J126" s="130"/>
      <c r="L126" s="130"/>
      <c r="M126" s="130"/>
      <c r="P126" s="130"/>
      <c r="Q126" s="130"/>
      <c r="R126" s="95"/>
      <c r="T126" s="95"/>
      <c r="X126" s="130"/>
      <c r="Y126" s="130"/>
    </row>
    <row r="127" spans="1:25" x14ac:dyDescent="0.4">
      <c r="A127" s="95"/>
      <c r="J127" s="130"/>
      <c r="L127" s="130"/>
      <c r="M127" s="130"/>
      <c r="P127" s="130"/>
      <c r="Q127" s="130"/>
      <c r="R127" s="95"/>
      <c r="T127" s="95"/>
      <c r="X127" s="130"/>
      <c r="Y127" s="130"/>
    </row>
    <row r="128" spans="1:25" x14ac:dyDescent="0.4">
      <c r="A128" s="95"/>
      <c r="J128" s="130"/>
      <c r="L128" s="130"/>
      <c r="M128" s="130"/>
      <c r="P128" s="130"/>
      <c r="Q128" s="130"/>
      <c r="R128" s="95"/>
      <c r="T128" s="95"/>
      <c r="X128" s="130"/>
      <c r="Y128" s="130"/>
    </row>
    <row r="129" spans="1:25" x14ac:dyDescent="0.4">
      <c r="A129" s="95"/>
      <c r="J129" s="130"/>
      <c r="L129" s="130"/>
      <c r="M129" s="130"/>
      <c r="P129" s="130"/>
      <c r="Q129" s="130"/>
      <c r="R129" s="95"/>
      <c r="T129" s="95"/>
      <c r="X129" s="130"/>
      <c r="Y129" s="130"/>
    </row>
    <row r="130" spans="1:25" x14ac:dyDescent="0.4">
      <c r="A130" s="95"/>
      <c r="J130" s="130"/>
      <c r="L130" s="130"/>
      <c r="M130" s="130"/>
      <c r="P130" s="130"/>
      <c r="Q130" s="130"/>
      <c r="R130" s="95"/>
      <c r="T130" s="95"/>
      <c r="X130" s="130"/>
      <c r="Y130" s="130"/>
    </row>
    <row r="131" spans="1:25" x14ac:dyDescent="0.4">
      <c r="A131" s="95"/>
      <c r="J131" s="130"/>
      <c r="L131" s="130"/>
      <c r="M131" s="130"/>
      <c r="P131" s="130"/>
      <c r="Q131" s="130"/>
      <c r="R131" s="95"/>
      <c r="T131" s="95"/>
      <c r="X131" s="130"/>
      <c r="Y131" s="130"/>
    </row>
    <row r="132" spans="1:25" x14ac:dyDescent="0.4">
      <c r="A132" s="95"/>
      <c r="J132" s="130"/>
      <c r="L132" s="130"/>
      <c r="M132" s="130"/>
      <c r="P132" s="130"/>
      <c r="Q132" s="130"/>
      <c r="R132" s="95"/>
      <c r="T132" s="95"/>
      <c r="X132" s="130"/>
      <c r="Y132" s="130"/>
    </row>
    <row r="133" spans="1:25" x14ac:dyDescent="0.4">
      <c r="A133" s="95"/>
      <c r="J133" s="130"/>
      <c r="L133" s="130"/>
      <c r="M133" s="130"/>
      <c r="P133" s="130"/>
      <c r="Q133" s="130"/>
      <c r="R133" s="95"/>
      <c r="T133" s="95"/>
      <c r="X133" s="130"/>
      <c r="Y133" s="130"/>
    </row>
    <row r="134" spans="1:25" x14ac:dyDescent="0.4">
      <c r="A134" s="95"/>
      <c r="J134" s="130"/>
      <c r="L134" s="130"/>
      <c r="M134" s="130"/>
      <c r="P134" s="130"/>
      <c r="Q134" s="130"/>
      <c r="R134" s="95"/>
      <c r="T134" s="95"/>
      <c r="X134" s="130"/>
      <c r="Y134" s="130"/>
    </row>
    <row r="135" spans="1:25" x14ac:dyDescent="0.4">
      <c r="A135" s="95"/>
      <c r="J135" s="130"/>
      <c r="L135" s="130"/>
      <c r="M135" s="130"/>
      <c r="P135" s="130"/>
      <c r="Q135" s="130"/>
      <c r="R135" s="95"/>
      <c r="T135" s="95"/>
      <c r="X135" s="130"/>
      <c r="Y135" s="130"/>
    </row>
    <row r="136" spans="1:25" x14ac:dyDescent="0.4">
      <c r="A136" s="95"/>
      <c r="J136" s="130"/>
      <c r="L136" s="130"/>
      <c r="M136" s="130"/>
      <c r="P136" s="130"/>
      <c r="Q136" s="130"/>
      <c r="R136" s="95"/>
      <c r="T136" s="95"/>
      <c r="X136" s="130"/>
      <c r="Y136" s="130"/>
    </row>
    <row r="137" spans="1:25" x14ac:dyDescent="0.4">
      <c r="A137" s="95"/>
      <c r="J137" s="130"/>
      <c r="L137" s="130"/>
      <c r="M137" s="130"/>
      <c r="P137" s="130"/>
      <c r="Q137" s="130"/>
      <c r="R137" s="95"/>
      <c r="T137" s="95"/>
      <c r="X137" s="130"/>
      <c r="Y137" s="130"/>
    </row>
    <row r="138" spans="1:25" x14ac:dyDescent="0.4">
      <c r="A138" s="95"/>
      <c r="J138" s="130"/>
      <c r="L138" s="130"/>
      <c r="M138" s="130"/>
      <c r="P138" s="130"/>
      <c r="Q138" s="130"/>
      <c r="R138" s="95"/>
      <c r="T138" s="95"/>
      <c r="X138" s="130"/>
      <c r="Y138" s="130"/>
    </row>
    <row r="139" spans="1:25" x14ac:dyDescent="0.4">
      <c r="A139" s="95"/>
      <c r="J139" s="130"/>
      <c r="L139" s="130"/>
      <c r="M139" s="130"/>
      <c r="P139" s="130"/>
      <c r="Q139" s="130"/>
      <c r="R139" s="95"/>
      <c r="T139" s="95"/>
      <c r="X139" s="130"/>
      <c r="Y139" s="130"/>
    </row>
    <row r="140" spans="1:25" x14ac:dyDescent="0.4">
      <c r="A140" s="95"/>
      <c r="J140" s="130"/>
      <c r="L140" s="130"/>
      <c r="M140" s="130"/>
      <c r="P140" s="130"/>
      <c r="Q140" s="130"/>
      <c r="R140" s="95"/>
      <c r="T140" s="95"/>
      <c r="X140" s="130"/>
      <c r="Y140" s="130"/>
    </row>
    <row r="141" spans="1:25" x14ac:dyDescent="0.4">
      <c r="A141" s="95"/>
      <c r="J141" s="130"/>
      <c r="L141" s="130"/>
      <c r="M141" s="130"/>
      <c r="P141" s="130"/>
      <c r="Q141" s="130"/>
      <c r="R141" s="95"/>
      <c r="T141" s="95"/>
      <c r="X141" s="130"/>
      <c r="Y141" s="130"/>
    </row>
    <row r="142" spans="1:25" x14ac:dyDescent="0.4">
      <c r="A142" s="95"/>
      <c r="J142" s="130"/>
      <c r="L142" s="130"/>
      <c r="M142" s="130"/>
      <c r="P142" s="130"/>
      <c r="Q142" s="130"/>
      <c r="R142" s="95"/>
      <c r="T142" s="95"/>
      <c r="X142" s="130"/>
      <c r="Y142" s="130"/>
    </row>
    <row r="143" spans="1:25" x14ac:dyDescent="0.4">
      <c r="A143" s="95"/>
      <c r="J143" s="130"/>
      <c r="L143" s="130"/>
      <c r="M143" s="130"/>
      <c r="P143" s="130"/>
      <c r="Q143" s="130"/>
      <c r="R143" s="95"/>
      <c r="T143" s="95"/>
      <c r="X143" s="130"/>
      <c r="Y143" s="130"/>
    </row>
    <row r="144" spans="1:25" x14ac:dyDescent="0.4">
      <c r="A144" s="95"/>
      <c r="J144" s="130"/>
      <c r="L144" s="130"/>
      <c r="M144" s="130"/>
      <c r="P144" s="130"/>
      <c r="Q144" s="130"/>
      <c r="R144" s="95"/>
      <c r="T144" s="95"/>
      <c r="X144" s="130"/>
      <c r="Y144" s="130"/>
    </row>
    <row r="145" spans="1:25" x14ac:dyDescent="0.4">
      <c r="A145" s="95"/>
      <c r="J145" s="130"/>
      <c r="L145" s="130"/>
      <c r="M145" s="130"/>
      <c r="P145" s="130"/>
      <c r="Q145" s="130"/>
      <c r="R145" s="95"/>
      <c r="T145" s="95"/>
      <c r="X145" s="130"/>
      <c r="Y145" s="130"/>
    </row>
    <row r="146" spans="1:25" x14ac:dyDescent="0.4">
      <c r="A146" s="95"/>
      <c r="J146" s="130"/>
      <c r="L146" s="130"/>
      <c r="M146" s="130"/>
      <c r="P146" s="130"/>
      <c r="Q146" s="130"/>
      <c r="R146" s="95"/>
      <c r="T146" s="95"/>
      <c r="X146" s="130"/>
      <c r="Y146" s="130"/>
    </row>
    <row r="147" spans="1:25" x14ac:dyDescent="0.4">
      <c r="A147" s="95"/>
      <c r="J147" s="130"/>
      <c r="L147" s="130"/>
      <c r="M147" s="130"/>
      <c r="P147" s="130"/>
      <c r="Q147" s="130"/>
      <c r="R147" s="95"/>
      <c r="T147" s="95"/>
      <c r="X147" s="130"/>
      <c r="Y147" s="130"/>
    </row>
    <row r="148" spans="1:25" x14ac:dyDescent="0.4">
      <c r="A148" s="95"/>
      <c r="J148" s="130"/>
      <c r="L148" s="130"/>
      <c r="M148" s="130"/>
      <c r="P148" s="130"/>
      <c r="Q148" s="130"/>
      <c r="R148" s="95"/>
      <c r="T148" s="95"/>
      <c r="X148" s="130"/>
      <c r="Y148" s="130"/>
    </row>
    <row r="149" spans="1:25" x14ac:dyDescent="0.4">
      <c r="A149" s="95"/>
      <c r="J149" s="130"/>
      <c r="L149" s="130"/>
      <c r="M149" s="130"/>
      <c r="P149" s="130"/>
      <c r="Q149" s="130"/>
      <c r="R149" s="95"/>
      <c r="T149" s="95"/>
      <c r="X149" s="130"/>
      <c r="Y149" s="130"/>
    </row>
    <row r="150" spans="1:25" x14ac:dyDescent="0.4">
      <c r="A150" s="95"/>
      <c r="J150" s="130"/>
      <c r="L150" s="130"/>
      <c r="M150" s="130"/>
      <c r="P150" s="130"/>
      <c r="Q150" s="130"/>
      <c r="R150" s="95"/>
      <c r="T150" s="95"/>
      <c r="X150" s="130"/>
      <c r="Y150" s="130"/>
    </row>
    <row r="151" spans="1:25" x14ac:dyDescent="0.4">
      <c r="A151" s="95"/>
      <c r="J151" s="130"/>
      <c r="L151" s="130"/>
      <c r="M151" s="130"/>
      <c r="P151" s="130"/>
      <c r="Q151" s="130"/>
      <c r="R151" s="95"/>
      <c r="T151" s="95"/>
      <c r="X151" s="130"/>
      <c r="Y151" s="130"/>
    </row>
    <row r="152" spans="1:25" x14ac:dyDescent="0.4">
      <c r="A152" s="95"/>
      <c r="J152" s="130"/>
      <c r="L152" s="130"/>
      <c r="M152" s="130"/>
      <c r="P152" s="130"/>
      <c r="Q152" s="130"/>
      <c r="R152" s="95"/>
      <c r="T152" s="95"/>
      <c r="X152" s="130"/>
      <c r="Y152" s="130"/>
    </row>
    <row r="153" spans="1:25" x14ac:dyDescent="0.4">
      <c r="A153" s="95"/>
      <c r="J153" s="130"/>
      <c r="L153" s="130"/>
      <c r="M153" s="130"/>
      <c r="P153" s="130"/>
      <c r="Q153" s="130"/>
      <c r="R153" s="95"/>
      <c r="T153" s="95"/>
      <c r="X153" s="130"/>
      <c r="Y153" s="130"/>
    </row>
    <row r="154" spans="1:25" x14ac:dyDescent="0.4">
      <c r="A154" s="95"/>
      <c r="J154" s="130"/>
      <c r="L154" s="130"/>
      <c r="M154" s="130"/>
      <c r="P154" s="130"/>
      <c r="Q154" s="130"/>
      <c r="R154" s="95"/>
      <c r="T154" s="95"/>
      <c r="X154" s="130"/>
      <c r="Y154" s="130"/>
    </row>
    <row r="155" spans="1:25" x14ac:dyDescent="0.4">
      <c r="A155" s="95"/>
      <c r="J155" s="130"/>
      <c r="L155" s="130"/>
      <c r="M155" s="130"/>
      <c r="P155" s="130"/>
      <c r="Q155" s="130"/>
      <c r="R155" s="95"/>
      <c r="T155" s="95"/>
      <c r="X155" s="130"/>
      <c r="Y155" s="130"/>
    </row>
    <row r="156" spans="1:25" x14ac:dyDescent="0.4">
      <c r="A156" s="95"/>
      <c r="J156" s="130"/>
      <c r="L156" s="130"/>
      <c r="M156" s="130"/>
      <c r="P156" s="130"/>
      <c r="Q156" s="130"/>
      <c r="R156" s="95"/>
      <c r="T156" s="95"/>
      <c r="X156" s="130"/>
      <c r="Y156" s="130"/>
    </row>
    <row r="157" spans="1:25" x14ac:dyDescent="0.4">
      <c r="A157" s="95"/>
      <c r="J157" s="130"/>
      <c r="L157" s="130"/>
      <c r="M157" s="130"/>
      <c r="P157" s="130"/>
      <c r="Q157" s="130"/>
      <c r="R157" s="95"/>
      <c r="T157" s="95"/>
      <c r="X157" s="130"/>
      <c r="Y157" s="130"/>
    </row>
    <row r="158" spans="1:25" x14ac:dyDescent="0.4">
      <c r="A158" s="95"/>
      <c r="J158" s="130"/>
      <c r="L158" s="130"/>
      <c r="M158" s="130"/>
      <c r="P158" s="130"/>
      <c r="Q158" s="130"/>
      <c r="R158" s="95"/>
      <c r="T158" s="95"/>
      <c r="X158" s="130"/>
      <c r="Y158" s="130"/>
    </row>
    <row r="159" spans="1:25" x14ac:dyDescent="0.4">
      <c r="A159" s="95"/>
      <c r="J159" s="130"/>
      <c r="L159" s="130"/>
      <c r="M159" s="130"/>
      <c r="P159" s="130"/>
      <c r="Q159" s="130"/>
      <c r="R159" s="95"/>
      <c r="T159" s="95"/>
      <c r="X159" s="130"/>
      <c r="Y159" s="130"/>
    </row>
    <row r="160" spans="1:25" x14ac:dyDescent="0.4">
      <c r="A160" s="95"/>
      <c r="J160" s="130"/>
      <c r="L160" s="130"/>
      <c r="M160" s="130"/>
      <c r="P160" s="130"/>
      <c r="Q160" s="130"/>
      <c r="R160" s="95"/>
      <c r="T160" s="95"/>
      <c r="X160" s="130"/>
      <c r="Y160" s="130"/>
    </row>
    <row r="161" spans="1:25" x14ac:dyDescent="0.4">
      <c r="A161" s="95"/>
      <c r="J161" s="130"/>
      <c r="L161" s="130"/>
      <c r="M161" s="130"/>
      <c r="P161" s="130"/>
      <c r="Q161" s="130"/>
      <c r="R161" s="95"/>
      <c r="T161" s="95"/>
      <c r="X161" s="130"/>
      <c r="Y161" s="130"/>
    </row>
    <row r="162" spans="1:25" x14ac:dyDescent="0.4">
      <c r="A162" s="95"/>
      <c r="J162" s="130"/>
      <c r="L162" s="130"/>
      <c r="M162" s="130"/>
      <c r="P162" s="130"/>
      <c r="Q162" s="130"/>
      <c r="R162" s="95"/>
      <c r="T162" s="95"/>
      <c r="X162" s="130"/>
      <c r="Y162" s="130"/>
    </row>
    <row r="163" spans="1:25" x14ac:dyDescent="0.4">
      <c r="A163" s="95"/>
      <c r="J163" s="130"/>
      <c r="L163" s="130"/>
      <c r="M163" s="130"/>
      <c r="P163" s="130"/>
      <c r="Q163" s="130"/>
      <c r="R163" s="95"/>
      <c r="T163" s="95"/>
      <c r="X163" s="130"/>
      <c r="Y163" s="130"/>
    </row>
    <row r="164" spans="1:25" x14ac:dyDescent="0.4">
      <c r="A164" s="95"/>
      <c r="J164" s="130"/>
      <c r="L164" s="130"/>
      <c r="M164" s="130"/>
      <c r="P164" s="130"/>
      <c r="Q164" s="130"/>
      <c r="R164" s="95"/>
      <c r="T164" s="95"/>
      <c r="X164" s="130"/>
      <c r="Y164" s="130"/>
    </row>
    <row r="165" spans="1:25" x14ac:dyDescent="0.4">
      <c r="A165" s="95"/>
      <c r="J165" s="130"/>
      <c r="L165" s="130"/>
      <c r="M165" s="130"/>
      <c r="P165" s="130"/>
      <c r="Q165" s="130"/>
      <c r="R165" s="95"/>
      <c r="T165" s="95"/>
      <c r="X165" s="130"/>
      <c r="Y165" s="130"/>
    </row>
    <row r="166" spans="1:25" x14ac:dyDescent="0.4">
      <c r="A166" s="95"/>
      <c r="J166" s="130"/>
      <c r="L166" s="130"/>
      <c r="M166" s="130"/>
      <c r="P166" s="130"/>
      <c r="Q166" s="130"/>
      <c r="R166" s="95"/>
      <c r="T166" s="95"/>
      <c r="X166" s="130"/>
      <c r="Y166" s="130"/>
    </row>
    <row r="167" spans="1:25" x14ac:dyDescent="0.4">
      <c r="A167" s="95"/>
      <c r="J167" s="130"/>
      <c r="L167" s="130"/>
      <c r="M167" s="130"/>
      <c r="P167" s="130"/>
      <c r="Q167" s="130"/>
      <c r="R167" s="95"/>
      <c r="T167" s="95"/>
      <c r="X167" s="130"/>
      <c r="Y167" s="130"/>
    </row>
    <row r="168" spans="1:25" x14ac:dyDescent="0.4">
      <c r="A168" s="95"/>
      <c r="J168" s="130"/>
      <c r="L168" s="130"/>
      <c r="M168" s="130"/>
      <c r="P168" s="130"/>
      <c r="Q168" s="130"/>
      <c r="R168" s="95"/>
      <c r="T168" s="95"/>
      <c r="X168" s="130"/>
      <c r="Y168" s="130"/>
    </row>
    <row r="169" spans="1:25" x14ac:dyDescent="0.4">
      <c r="A169" s="95"/>
      <c r="J169" s="130"/>
      <c r="L169" s="130"/>
      <c r="M169" s="130"/>
      <c r="P169" s="130"/>
      <c r="Q169" s="130"/>
      <c r="R169" s="95"/>
      <c r="T169" s="95"/>
      <c r="X169" s="130"/>
      <c r="Y169" s="130"/>
    </row>
    <row r="170" spans="1:25" x14ac:dyDescent="0.4">
      <c r="A170" s="95"/>
      <c r="J170" s="130"/>
      <c r="L170" s="130"/>
      <c r="M170" s="130"/>
      <c r="P170" s="130"/>
      <c r="Q170" s="130"/>
      <c r="R170" s="95"/>
      <c r="T170" s="95"/>
      <c r="X170" s="130"/>
      <c r="Y170" s="130"/>
    </row>
    <row r="171" spans="1:25" x14ac:dyDescent="0.4">
      <c r="A171" s="95"/>
      <c r="J171" s="130"/>
      <c r="L171" s="130"/>
      <c r="M171" s="130"/>
      <c r="P171" s="130"/>
      <c r="Q171" s="130"/>
      <c r="R171" s="95"/>
      <c r="T171" s="95"/>
      <c r="X171" s="130"/>
      <c r="Y171" s="130"/>
    </row>
  </sheetData>
  <pageMargins left="0.7" right="0.7" top="0.75" bottom="0.75" header="0.3" footer="0.3"/>
  <pageSetup paperSize="5" scale="66" orientation="landscape" r:id="rId1"/>
  <headerFooter>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Start Here</vt:lpstr>
      <vt:lpstr>Exh A -Rate Info</vt:lpstr>
      <vt:lpstr>Exh B-Summary</vt:lpstr>
      <vt:lpstr>Exh C- Indir SW&amp;F</vt:lpstr>
      <vt:lpstr>Exh D-Subawards</vt:lpstr>
      <vt:lpstr>Exh E- SEFA</vt:lpstr>
      <vt:lpstr>Exh F- Contract&amp;Other</vt:lpstr>
      <vt:lpstr>Exh G- Depr</vt:lpstr>
      <vt:lpstr>Exh H-Direct Allocation</vt:lpstr>
      <vt:lpstr>'Exh C- Indir SW&amp;F'!Print_Area</vt:lpstr>
      <vt:lpstr>'Exh D-Subawards'!Print_Area</vt:lpstr>
      <vt:lpstr>'Exh E- SEFA'!Print_Area</vt:lpstr>
      <vt:lpstr>'Exh F- Contract&amp;Other'!Print_Area</vt:lpstr>
      <vt:lpstr>'Exh G- Depr'!Print_Area</vt:lpstr>
      <vt:lpstr>'Start Here'!Print_Area</vt:lpstr>
      <vt:lpstr>'Exh C- Indir SW&amp;F'!Print_Titles</vt:lpstr>
    </vt:vector>
  </TitlesOfParts>
  <Company>National Business Center -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NBC</dc:creator>
  <cp:lastModifiedBy>MGuvenc</cp:lastModifiedBy>
  <cp:lastPrinted>2019-10-24T21:31:45Z</cp:lastPrinted>
  <dcterms:created xsi:type="dcterms:W3CDTF">2004-03-26T21:50:53Z</dcterms:created>
  <dcterms:modified xsi:type="dcterms:W3CDTF">2020-05-01T18:30:11Z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vt:i4>
  </property>
  <property fmtid="{D5CDD505-2E9C-101B-9397-08002B2CF9AE}" pid="3" name="lqmsess">
    <vt:lpwstr>5eb923f1-2998-4058-8c09-687aa285d3a4</vt:lpwstr>
  </property>
</Properties>
</file>